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Plan1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<sst xmlns="http://schemas.openxmlformats.org/spreadsheetml/2006/main" count="606" uniqueCount="234">
  <si>
    <t>PREFEITURA MUNICIPAL DE NOVO HORIZONTE - RO</t>
  </si>
  <si>
    <t>JAN</t>
  </si>
  <si>
    <t>FEV</t>
  </si>
  <si>
    <t>MAR</t>
  </si>
  <si>
    <t>MAI</t>
  </si>
  <si>
    <t>JUN</t>
  </si>
  <si>
    <t>SET</t>
  </si>
  <si>
    <t>OUT</t>
  </si>
  <si>
    <t>NOV</t>
  </si>
  <si>
    <t>DEZ</t>
  </si>
  <si>
    <t>TOTAL</t>
  </si>
  <si>
    <t>SUPERINTENDENCIA MUNICIPAL DE PLANEJAMENTO - SEMPLAN</t>
  </si>
  <si>
    <t>CATEGORIA ECONOMICA</t>
  </si>
  <si>
    <t>DESCRIÇÃO</t>
  </si>
  <si>
    <t>ABRI</t>
  </si>
  <si>
    <t>JUL</t>
  </si>
  <si>
    <t>AGOST</t>
  </si>
  <si>
    <t>SU/TOTAL</t>
  </si>
  <si>
    <t>CAMARA MUNICIPAL</t>
  </si>
  <si>
    <t>3.3.90.30.00</t>
  </si>
  <si>
    <t>Material de Consumo</t>
  </si>
  <si>
    <t>3.3.90.39.00</t>
  </si>
  <si>
    <t>Outros Serviços de Terceiros – Pessoa Jurídica</t>
  </si>
  <si>
    <t>4.4.90.51.00</t>
  </si>
  <si>
    <t>Obras e Instalações</t>
  </si>
  <si>
    <t>RESERVA DE CONTINGENCIA</t>
  </si>
  <si>
    <t>CONSERVAÇÃO DA REDE DE ILUMINAÇÃO PUBLICA</t>
  </si>
  <si>
    <t>CONSELHO TUTELAR</t>
  </si>
  <si>
    <t>RESERVA DO RPPS</t>
  </si>
  <si>
    <t>PROGRAMA</t>
  </si>
  <si>
    <t>FUNÇAÕ PROGRAMATICA</t>
  </si>
  <si>
    <t>01.01.0..031.0001.2001</t>
  </si>
  <si>
    <t>3190.11.00</t>
  </si>
  <si>
    <t>3190.13.00</t>
  </si>
  <si>
    <t>3191.13.00</t>
  </si>
  <si>
    <t>3390.30.00</t>
  </si>
  <si>
    <t>3390.39.00</t>
  </si>
  <si>
    <t>4490.52.00</t>
  </si>
  <si>
    <t>3390.14.00</t>
  </si>
  <si>
    <t>4490.51.00</t>
  </si>
  <si>
    <t>VENCIMENTO E VANTAGENS FIXAS</t>
  </si>
  <si>
    <t>OBRIGAÇÕES PATRONAIS</t>
  </si>
  <si>
    <t>MATERIAL DE CONSUMO</t>
  </si>
  <si>
    <t>OUTROS SERVIÇOS DE TERCEIROS- PESSOAS JURIDICAS.</t>
  </si>
  <si>
    <t>EQUIPAMENTO E MATERIAL PERMANENTE</t>
  </si>
  <si>
    <t>DIARIAS - PESSOAL CIVIL</t>
  </si>
  <si>
    <t>OBRAS E INSTALAÇÕES</t>
  </si>
  <si>
    <t>GABINETE DO PREFEITO</t>
  </si>
  <si>
    <t>3390.33.00</t>
  </si>
  <si>
    <t>DIARIAS</t>
  </si>
  <si>
    <t>PASSAGENS E DESPESAS COM LOCOMOÇÃO</t>
  </si>
  <si>
    <t>OUTROS SERVIÇOS DE TERCEIROS</t>
  </si>
  <si>
    <t>3190.34.00</t>
  </si>
  <si>
    <t>3190.94.00</t>
  </si>
  <si>
    <t>3390.36.00</t>
  </si>
  <si>
    <t>9999.99.99</t>
  </si>
  <si>
    <t>SECRETARIA DE ADMINISTRAÇÃO</t>
  </si>
  <si>
    <t>OUTRAS DESPESAS DE PESSOAL</t>
  </si>
  <si>
    <t>INDENIZAÇÕES TRABALHISTAS</t>
  </si>
  <si>
    <t>RESERVA DE CONTIGENCIA</t>
  </si>
  <si>
    <t>02.01.04.122.0020.2002</t>
  </si>
  <si>
    <t>02.02.04.0122.0003.2003</t>
  </si>
  <si>
    <t>02.02.04.122.003.2003</t>
  </si>
  <si>
    <t>DIVLGAÇÃO DOS ATOS DO EXECUTIVO</t>
  </si>
  <si>
    <t>OUTROS SERVIÇOS DE TERCEIROS PF</t>
  </si>
  <si>
    <t>OUTROS SERVIÇOS DE TERCEIROS PJ</t>
  </si>
  <si>
    <t>02.02.28.0846.999.2005</t>
  </si>
  <si>
    <t>02.03.04.0122.0019.2006</t>
  </si>
  <si>
    <t>SECRETARIA DE FAZENDA</t>
  </si>
  <si>
    <t>33.50.43.00</t>
  </si>
  <si>
    <t>33.90.14.00</t>
  </si>
  <si>
    <t>33.90.36.00</t>
  </si>
  <si>
    <t>33.90.39.00</t>
  </si>
  <si>
    <t>44.90.52.00</t>
  </si>
  <si>
    <t>SUBVENÇÕES SOCIAIS</t>
  </si>
  <si>
    <t>31.91.13.00</t>
  </si>
  <si>
    <t>02.03.28.0846.2007</t>
  </si>
  <si>
    <t>CONTRIBUIÇÕES PASEP</t>
  </si>
  <si>
    <t>OBRIGAÇÕES BRIBUTARIAS E CONTRIBUTIVAS</t>
  </si>
  <si>
    <t>33.90.47.00</t>
  </si>
  <si>
    <t>02.03.28.0846.0019.2008</t>
  </si>
  <si>
    <t>PRINCIPAL DE DIVIDA CONTRATADA.</t>
  </si>
  <si>
    <t>PRINCIPAL DE DIVIDA POR CONTRATO.</t>
  </si>
  <si>
    <t>46.90.71.00</t>
  </si>
  <si>
    <t>02.03.28.0846.0019.2009</t>
  </si>
  <si>
    <t>ADRMINISTRAÇÃO DE PRECATORIO</t>
  </si>
  <si>
    <t>31.90.34.00</t>
  </si>
  <si>
    <t>33.90.31.00</t>
  </si>
  <si>
    <t>SENTENÇAS JUDICIAIS</t>
  </si>
  <si>
    <t>02.04.26.0846.0005.1001</t>
  </si>
  <si>
    <t>33.90.30.00</t>
  </si>
  <si>
    <t>44.90.51.00</t>
  </si>
  <si>
    <t>02.04.04.122.0007.2010</t>
  </si>
  <si>
    <t>DIARIAS-PESSOAL CIVIL</t>
  </si>
  <si>
    <t>02.04.25.752.0006.2011</t>
  </si>
  <si>
    <t>02.04.25.752.0006.2012</t>
  </si>
  <si>
    <t>CONSERVAÇÃO DAS VIAS URBANAS E RURAIS</t>
  </si>
  <si>
    <t>02.05.27.0813.0012.1008</t>
  </si>
  <si>
    <t>LEI PELE</t>
  </si>
  <si>
    <t>02.05.12.361.0010.2016</t>
  </si>
  <si>
    <t>PROGRAMA NACIONAL DE TRANSPORTE ESCOLAR</t>
  </si>
  <si>
    <t>02.05.12.361.0010.2019</t>
  </si>
  <si>
    <t>PROGRAMA NACIONAL DE ALIMENTAÇÃO ESCOLAR</t>
  </si>
  <si>
    <t>02.05.12.361.0010.2020</t>
  </si>
  <si>
    <t>PROGRAMA DINHEIRO DIRETO NA ESCOLA</t>
  </si>
  <si>
    <t>02.05.12.361.0010.2021</t>
  </si>
  <si>
    <t>CONV.MERENDA ESCOLAR</t>
  </si>
  <si>
    <t>02.05.12.361.0010.2023</t>
  </si>
  <si>
    <t>SALARIO EDUCAÇÃO</t>
  </si>
  <si>
    <t>02.06.12.361.0010.2029</t>
  </si>
  <si>
    <t>ENSINO FUNDAMENTAL RECURSO PROPRIO.</t>
  </si>
  <si>
    <t>31.90.11.00</t>
  </si>
  <si>
    <t>31.90.13.00</t>
  </si>
  <si>
    <t>31.90.94.00</t>
  </si>
  <si>
    <t>INDENIZAÇÕES TRABALISTAS</t>
  </si>
  <si>
    <t>02.07.12.0365.0011.2030</t>
  </si>
  <si>
    <t>VENCIMENTOS E VANTAGENS FIXAS</t>
  </si>
  <si>
    <t>02.08.12.361.0010.2004</t>
  </si>
  <si>
    <t>MANUTENÇÃO DO FUNDEB/40% EJA</t>
  </si>
  <si>
    <t>OUTROS SERVIÇOS DE TERCEIROS P JURIDICA</t>
  </si>
  <si>
    <t>02.08.12.361.0010.2025</t>
  </si>
  <si>
    <t>33.90.18.00</t>
  </si>
  <si>
    <t>AUXILIO FINANCEIRO A ESTUDANTE</t>
  </si>
  <si>
    <t>02.08.12.365.0010.2026</t>
  </si>
  <si>
    <t>33.90.14</t>
  </si>
  <si>
    <t>02.08.12.361.0010.2027</t>
  </si>
  <si>
    <t>02.11.04.122.0001.2013</t>
  </si>
  <si>
    <t>02.12.08.0244.0008.1002</t>
  </si>
  <si>
    <t>02.12.08.0008.1003</t>
  </si>
  <si>
    <t>Manutenção do FUNDEB 60%</t>
  </si>
  <si>
    <t>Secretaria Municipal de Agricultura</t>
  </si>
  <si>
    <t>Programa de Atençaõ inf. A familia. PAIF</t>
  </si>
  <si>
    <t>02.12.08.0243.0008.1004</t>
  </si>
  <si>
    <t>02.12.08.0008.1,005</t>
  </si>
  <si>
    <t>SERVIÇO DE CONVIVENCIA AO IDOSO</t>
  </si>
  <si>
    <t>02.12.08.024.1007</t>
  </si>
  <si>
    <t>02.12.4.0122.0008.2014</t>
  </si>
  <si>
    <t>02.12.09.0241.0008.2015</t>
  </si>
  <si>
    <t>OUTROS SERVIÇOS DE TERCEIROS P FISICA</t>
  </si>
  <si>
    <t>CONT INT DO DOMINIO ECONOMICO-CIDE</t>
  </si>
  <si>
    <t>M DAS ATIVIDADES DE AP DE TREC. PESS</t>
  </si>
  <si>
    <t>O DESP PES DECORRIDAS DA TERCERIZAÇÃO</t>
  </si>
  <si>
    <t>MAN DO ENSINO FUND FUNDEB 40%</t>
  </si>
  <si>
    <t>MAN DO ENSINO INFANTIL FUNDEB 40%</t>
  </si>
  <si>
    <t>Prog de Gestão Descentralizada-IGD</t>
  </si>
  <si>
    <t>PROG DE ERRA DO TRAB INFNTIL-PET</t>
  </si>
  <si>
    <t>PROG DE AP A CRIA E ADOLE/ABRIGO</t>
  </si>
  <si>
    <t xml:space="preserve"> ATIVIDA DA SECR MUN DE AÇ SOCIAL</t>
  </si>
  <si>
    <t>02.12.08.0243.0009.2016</t>
  </si>
  <si>
    <t>CONSELHO DE DIREITO</t>
  </si>
  <si>
    <t>33.90.33.00</t>
  </si>
  <si>
    <t>02.13.04.0122.0004.2017</t>
  </si>
  <si>
    <t>MAN SECR MUNICP DE PLANEJA</t>
  </si>
  <si>
    <t>02.14.09.012.2043</t>
  </si>
  <si>
    <t>FUNDO DE PREVIDENCIA PORPRIA</t>
  </si>
  <si>
    <t>02.14.09.0022.2044</t>
  </si>
  <si>
    <t>SERVIÇO DA PREVIDENCIA</t>
  </si>
  <si>
    <t>33.90.01.00</t>
  </si>
  <si>
    <t>33.90.03.00</t>
  </si>
  <si>
    <t>33.90.05.00</t>
  </si>
  <si>
    <t>33.90.93.00</t>
  </si>
  <si>
    <t>31.90.09.00</t>
  </si>
  <si>
    <t>SALARIO FAMILIA</t>
  </si>
  <si>
    <t>APOSENTADORIAS E REFORMAS</t>
  </si>
  <si>
    <t>PENSÕES</t>
  </si>
  <si>
    <t>OUTROS BENEFICIOS PREVIDENCIARIOS</t>
  </si>
  <si>
    <t>INDENIZAÇÕES E RESTITUIÇÕES</t>
  </si>
  <si>
    <t>02.14.09.0846.2045</t>
  </si>
  <si>
    <t>77.99.99.99</t>
  </si>
  <si>
    <t>02.15.13.0813.0012.2029</t>
  </si>
  <si>
    <t>MAN SECR MUN DE M ESPORTE</t>
  </si>
  <si>
    <t>02.16.18.0541.0023.2046</t>
  </si>
  <si>
    <t>MSN DA SECRE M AMBIENTE</t>
  </si>
  <si>
    <t>02.16.18.0541.0024.2047</t>
  </si>
  <si>
    <t>MAN SECR MUNI CONTROLE INTER</t>
  </si>
  <si>
    <t>02.12.10.304.0016.2031</t>
  </si>
  <si>
    <t>VIGILANCIA SANITARIA</t>
  </si>
  <si>
    <t>02.10.10.0302.0015.2023</t>
  </si>
  <si>
    <t>MAC. MED DE ALTA COMPLEXIDADE</t>
  </si>
  <si>
    <t>02.10.10.0302.0016.2003</t>
  </si>
  <si>
    <t>02.10.10.0302.0016.2034</t>
  </si>
  <si>
    <t>FRMACIA BASICA FEDERAL</t>
  </si>
  <si>
    <t>FARMACIA BASICA ESTADUAL</t>
  </si>
  <si>
    <t>02.10.10.0301.0016.2035</t>
  </si>
  <si>
    <t>SERVIÇOS ESPECIALIZADOS/SAI/SUS</t>
  </si>
  <si>
    <t>02.10.10.0301.0016.2036</t>
  </si>
  <si>
    <t>FUNDAÇÃO NACIONAL DE SAUDE</t>
  </si>
  <si>
    <t>02.10.10.0301.0017.2037</t>
  </si>
  <si>
    <t>PROGRAMA SAUDE BUCAL</t>
  </si>
  <si>
    <t>02.10.10.0301.0016.2038</t>
  </si>
  <si>
    <t>PROG. DE AG COMUNT- PACS</t>
  </si>
  <si>
    <t>02.10.10.301.0016.2039</t>
  </si>
  <si>
    <t>PROGRAMA SAUDE DA FAMILIA PSF</t>
  </si>
  <si>
    <t>02.10.10.0302.016.2040</t>
  </si>
  <si>
    <t>PISO DE ATENÇÃO BASICA/PAB</t>
  </si>
  <si>
    <t>02.10.10.0122.0018.2041</t>
  </si>
  <si>
    <t>MAN. ATIV. DA SECRE DE SAUDE</t>
  </si>
  <si>
    <t>02.10.10.0305.0014.2042</t>
  </si>
  <si>
    <t>PROGRAMA CAMPANHA DE VACINAÇÃO</t>
  </si>
  <si>
    <t>02.10.10.0302.0015.2048</t>
  </si>
  <si>
    <t>TRANSFERENCIA CADASTRO SUS</t>
  </si>
  <si>
    <t xml:space="preserve">02.10.10.0302.0015.2049 </t>
  </si>
  <si>
    <t>MANT ENS INFANTIL RP</t>
  </si>
  <si>
    <t>TRANF FNS SAI/SUS</t>
  </si>
  <si>
    <t>SUBTOTAL</t>
  </si>
  <si>
    <t>SUB TOTAL</t>
  </si>
  <si>
    <t>Novo Horizonte do Oeste, 29 de Abril de 2012</t>
  </si>
  <si>
    <t>CRONOGRAMA FISCO FINANCEIRO DE DESEMBOLSO DA DESPESA/EXERCICIO 2013.</t>
  </si>
  <si>
    <t>PROJETADO</t>
  </si>
  <si>
    <t>REALIZADO</t>
  </si>
  <si>
    <t>OUTRAS RECEITAS CORRENTES</t>
  </si>
  <si>
    <t>RECEITA TRIBUTARIA</t>
  </si>
  <si>
    <t>RECEITA DE CONTRIBUIÇÕES</t>
  </si>
  <si>
    <t>RECEITA PATRIMONIAL</t>
  </si>
  <si>
    <t>TRANSFERENCIAS CORENTES</t>
  </si>
  <si>
    <t>TOTAL DAS RECEITAS CORRENTS</t>
  </si>
  <si>
    <t>ALIENAÇÕES DE BENS</t>
  </si>
  <si>
    <t>TRANSFERENCIAS DE CAPITAL</t>
  </si>
  <si>
    <t>TOTAL DE RECEITA DE CAPITAL</t>
  </si>
  <si>
    <t xml:space="preserve"> DEDUÇÃO DA RECEITA DARECEITA DE TRANSFERENCIA CORRENTE</t>
  </si>
  <si>
    <t>41.20.00.00.00.00.00</t>
  </si>
  <si>
    <t>41.30.00.00.00.00.00</t>
  </si>
  <si>
    <t>41.10.00.00.00.00.00</t>
  </si>
  <si>
    <t>41.70.00.00.00.00.00</t>
  </si>
  <si>
    <t>41.90.00.00.00.00.00</t>
  </si>
  <si>
    <t>42.20.00.00.00.00.00</t>
  </si>
  <si>
    <t>42.40.00.00.00.00.00</t>
  </si>
  <si>
    <t>90.00.00.00.00.00.00</t>
  </si>
  <si>
    <t>RECEITAS DE COMTRIBUIÇAÕS INTRA ORCAMENTARIA</t>
  </si>
  <si>
    <t>47.00.00.00.00.00.00</t>
  </si>
  <si>
    <t>Novo Horizonte do Oeste,29 de abril de 2017.</t>
  </si>
  <si>
    <t>PROGRAMA FINANCEIRO DE ARRECADAÇÃO DA RECEITA/2015 REALIZADA E A PROJETADA PARA LDO 2018</t>
  </si>
  <si>
    <t>TOTAL ORÇAMENTARIO/EXECUTADO EM 2016</t>
  </si>
  <si>
    <t>TOTAL ORÇAMENTARIO/PROJETADO PARA 2018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</si>
</sst>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6"/>
      <name val="Times New Roman"/>
      <family val="1"/>
    </font>
    <font>
      <b/>
      <sz val="6"/>
      <name val="Times New Roman"/>
      <family val="1"/>
    </font>
    <font>
      <sz val="5"/>
      <name val="Arial"/>
      <family val="2"/>
    </font>
    <font>
      <b/>
      <sz val="5"/>
      <name val="Arial"/>
      <family val="2"/>
    </font>
    <font>
      <b/>
      <sz val="5"/>
      <name val="Cambria"/>
      <family val="1"/>
    </font>
    <font>
      <sz val="5"/>
      <name val="Cambria"/>
      <family val="1"/>
    </font>
    <font>
      <sz val="5"/>
      <name val="Times New Roman"/>
      <family val="1"/>
    </font>
    <font>
      <b/>
      <sz val="5"/>
      <name val="Times New Roman"/>
      <family val="1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60"/>
      <name val="Arial"/>
      <family val="2"/>
    </font>
    <font>
      <sz val="9"/>
      <color indexed="60"/>
      <name val="Calibri"/>
      <family val="2"/>
    </font>
    <font>
      <b/>
      <sz val="5"/>
      <color indexed="60"/>
      <name val="Arial"/>
      <family val="2"/>
    </font>
    <font>
      <sz val="11"/>
      <name val="Calibri"/>
      <family val="2"/>
    </font>
    <font>
      <sz val="9"/>
      <name val="Calibri"/>
      <family val="2"/>
    </font>
    <font>
      <sz val="12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6"/>
      <color indexed="8"/>
      <name val="Calibri"/>
      <family val="2"/>
    </font>
    <font>
      <sz val="16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C00000"/>
      <name val="Arial"/>
      <family val="2"/>
    </font>
    <font>
      <sz val="9"/>
      <color rgb="FFC00000"/>
      <name val="Calibri"/>
      <family val="2"/>
    </font>
    <font>
      <b/>
      <sz val="5"/>
      <color rgb="FFC00000"/>
      <name val="Arial"/>
      <family val="2"/>
    </font>
    <font>
      <sz val="16"/>
      <color theme="1"/>
      <name val="Calibri"/>
      <family val="2"/>
    </font>
    <font>
      <sz val="16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4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55" fillId="21" borderId="5" applyNumberFormat="0" applyAlignment="0" applyProtection="0"/>
    <xf numFmtId="16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171" fontId="1" fillId="0" borderId="0" applyFont="0" applyFill="0" applyBorder="0" applyAlignment="0" applyProtection="0"/>
  </cellStyleXfs>
  <cellXfs count="10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71" fontId="5" fillId="0" borderId="0" xfId="60" applyFont="1" applyBorder="1" applyAlignment="1">
      <alignment horizontal="center"/>
    </xf>
    <xf numFmtId="171" fontId="5" fillId="0" borderId="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71" fontId="8" fillId="0" borderId="15" xfId="6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71" fontId="7" fillId="0" borderId="17" xfId="60" applyFont="1" applyBorder="1" applyAlignment="1">
      <alignment horizontal="center"/>
    </xf>
    <xf numFmtId="0" fontId="4" fillId="0" borderId="18" xfId="0" applyFont="1" applyBorder="1" applyAlignment="1">
      <alignment horizontal="right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65" fillId="0" borderId="12" xfId="0" applyFont="1" applyBorder="1" applyAlignment="1">
      <alignment horizontal="left" vertical="center"/>
    </xf>
    <xf numFmtId="0" fontId="65" fillId="0" borderId="13" xfId="0" applyFont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3" fontId="11" fillId="0" borderId="13" xfId="0" applyNumberFormat="1" applyFont="1" applyBorder="1" applyAlignment="1">
      <alignment horizontal="left" vertical="center"/>
    </xf>
    <xf numFmtId="0" fontId="12" fillId="0" borderId="15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4" fillId="0" borderId="20" xfId="0" applyFont="1" applyBorder="1" applyAlignment="1">
      <alignment vertical="center" wrapText="1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171" fontId="9" fillId="0" borderId="15" xfId="60" applyFont="1" applyBorder="1" applyAlignment="1">
      <alignment horizontal="center"/>
    </xf>
    <xf numFmtId="171" fontId="65" fillId="0" borderId="13" xfId="60" applyFont="1" applyBorder="1" applyAlignment="1">
      <alignment horizontal="center" shrinkToFit="1"/>
    </xf>
    <xf numFmtId="171" fontId="8" fillId="0" borderId="15" xfId="60" applyFont="1" applyBorder="1" applyAlignment="1">
      <alignment horizontal="left"/>
    </xf>
    <xf numFmtId="171" fontId="14" fillId="0" borderId="15" xfId="60" applyFont="1" applyBorder="1" applyAlignment="1">
      <alignment horizontal="center"/>
    </xf>
    <xf numFmtId="0" fontId="14" fillId="0" borderId="21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/>
    </xf>
    <xf numFmtId="0" fontId="15" fillId="0" borderId="15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171" fontId="7" fillId="0" borderId="13" xfId="60" applyFont="1" applyBorder="1" applyAlignment="1">
      <alignment horizontal="center" shrinkToFit="1"/>
    </xf>
    <xf numFmtId="4" fontId="7" fillId="0" borderId="18" xfId="0" applyNumberFormat="1" applyFont="1" applyBorder="1" applyAlignment="1">
      <alignment horizontal="center"/>
    </xf>
    <xf numFmtId="171" fontId="11" fillId="0" borderId="13" xfId="60" applyFont="1" applyBorder="1" applyAlignment="1">
      <alignment horizontal="center" shrinkToFit="1"/>
    </xf>
    <xf numFmtId="0" fontId="6" fillId="0" borderId="23" xfId="0" applyFont="1" applyBorder="1" applyAlignment="1">
      <alignment horizontal="center" shrinkToFit="1"/>
    </xf>
    <xf numFmtId="0" fontId="11" fillId="0" borderId="12" xfId="0" applyFont="1" applyBorder="1" applyAlignment="1">
      <alignment horizontal="left" vertical="center" shrinkToFit="1"/>
    </xf>
    <xf numFmtId="4" fontId="7" fillId="0" borderId="18" xfId="0" applyNumberFormat="1" applyFont="1" applyBorder="1" applyAlignment="1">
      <alignment horizontal="center" shrinkToFit="1"/>
    </xf>
    <xf numFmtId="0" fontId="7" fillId="0" borderId="18" xfId="0" applyFont="1" applyBorder="1" applyAlignment="1">
      <alignment horizontal="center" shrinkToFit="1"/>
    </xf>
    <xf numFmtId="171" fontId="7" fillId="0" borderId="18" xfId="60" applyFont="1" applyBorder="1" applyAlignment="1">
      <alignment horizontal="center" shrinkToFit="1"/>
    </xf>
    <xf numFmtId="0" fontId="6" fillId="0" borderId="18" xfId="0" applyFont="1" applyBorder="1" applyAlignment="1">
      <alignment horizontal="center" shrinkToFit="1"/>
    </xf>
    <xf numFmtId="4" fontId="6" fillId="0" borderId="18" xfId="0" applyNumberFormat="1" applyFont="1" applyBorder="1" applyAlignment="1">
      <alignment horizontal="center" shrinkToFit="1"/>
    </xf>
    <xf numFmtId="171" fontId="6" fillId="0" borderId="18" xfId="60" applyFont="1" applyBorder="1" applyAlignment="1">
      <alignment horizontal="center" shrinkToFit="1"/>
    </xf>
    <xf numFmtId="171" fontId="16" fillId="0" borderId="24" xfId="0" applyNumberFormat="1" applyFont="1" applyBorder="1" applyAlignment="1">
      <alignment horizontal="center" shrinkToFit="1"/>
    </xf>
    <xf numFmtId="171" fontId="6" fillId="0" borderId="24" xfId="0" applyNumberFormat="1" applyFont="1" applyBorder="1" applyAlignment="1">
      <alignment horizontal="center" shrinkToFit="1"/>
    </xf>
    <xf numFmtId="0" fontId="39" fillId="0" borderId="0" xfId="0" applyFont="1" applyAlignment="1">
      <alignment/>
    </xf>
    <xf numFmtId="0" fontId="16" fillId="0" borderId="0" xfId="0" applyFont="1" applyAlignment="1">
      <alignment/>
    </xf>
    <xf numFmtId="0" fontId="40" fillId="0" borderId="0" xfId="0" applyFont="1" applyAlignment="1">
      <alignment/>
    </xf>
    <xf numFmtId="171" fontId="40" fillId="0" borderId="0" xfId="0" applyNumberFormat="1" applyFont="1" applyAlignment="1">
      <alignment/>
    </xf>
    <xf numFmtId="171" fontId="17" fillId="0" borderId="24" xfId="0" applyNumberFormat="1" applyFont="1" applyBorder="1" applyAlignment="1">
      <alignment horizontal="center" shrinkToFit="1"/>
    </xf>
    <xf numFmtId="0" fontId="41" fillId="0" borderId="0" xfId="0" applyFont="1" applyAlignment="1">
      <alignment/>
    </xf>
    <xf numFmtId="0" fontId="18" fillId="0" borderId="0" xfId="0" applyFont="1" applyAlignment="1">
      <alignment/>
    </xf>
    <xf numFmtId="43" fontId="0" fillId="0" borderId="0" xfId="0" applyNumberFormat="1" applyAlignment="1">
      <alignment/>
    </xf>
    <xf numFmtId="0" fontId="19" fillId="0" borderId="0" xfId="0" applyFont="1" applyAlignment="1">
      <alignment/>
    </xf>
    <xf numFmtId="0" fontId="6" fillId="0" borderId="25" xfId="0" applyFont="1" applyBorder="1" applyAlignment="1">
      <alignment horizontal="center"/>
    </xf>
    <xf numFmtId="43" fontId="64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6" fillId="0" borderId="2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43" fillId="0" borderId="0" xfId="0" applyFont="1" applyAlignment="1">
      <alignment/>
    </xf>
    <xf numFmtId="0" fontId="42" fillId="0" borderId="0" xfId="0" applyFont="1" applyAlignment="1">
      <alignment/>
    </xf>
    <xf numFmtId="0" fontId="44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4" fontId="67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15" xfId="0" applyFont="1" applyBorder="1" applyAlignment="1">
      <alignment horizontal="left"/>
    </xf>
    <xf numFmtId="171" fontId="6" fillId="0" borderId="13" xfId="60" applyFont="1" applyBorder="1" applyAlignment="1">
      <alignment horizontal="center"/>
    </xf>
    <xf numFmtId="4" fontId="6" fillId="0" borderId="30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171" fontId="6" fillId="0" borderId="32" xfId="60" applyFont="1" applyBorder="1" applyAlignment="1">
      <alignment horizontal="center"/>
    </xf>
    <xf numFmtId="171" fontId="6" fillId="0" borderId="33" xfId="60" applyFont="1" applyBorder="1" applyAlignment="1">
      <alignment horizontal="center"/>
    </xf>
    <xf numFmtId="4" fontId="6" fillId="0" borderId="34" xfId="0" applyNumberFormat="1" applyFont="1" applyBorder="1" applyAlignment="1">
      <alignment horizontal="right"/>
    </xf>
    <xf numFmtId="0" fontId="6" fillId="0" borderId="25" xfId="0" applyFont="1" applyBorder="1" applyAlignment="1">
      <alignment horizontal="left"/>
    </xf>
    <xf numFmtId="171" fontId="6" fillId="0" borderId="30" xfId="0" applyNumberFormat="1" applyFont="1" applyBorder="1" applyAlignment="1">
      <alignment horizontal="center"/>
    </xf>
    <xf numFmtId="0" fontId="43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962025</xdr:colOff>
      <xdr:row>0</xdr:row>
      <xdr:rowOff>0</xdr:rowOff>
    </xdr:from>
    <xdr:to>
      <xdr:col>1</xdr:col>
      <xdr:colOff>2390775</xdr:colOff>
      <xdr:row>6</xdr:row>
      <xdr:rowOff>85725</xdr:rowOff>
    </xdr:to>
    <xdr:pic>
      <xdr:nvPicPr>
        <xdr:cNvPr id="1" name="Picture 13" descr="Cópia de 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0"/>
          <a:ext cx="14287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zoomScale="148" zoomScaleNormal="148" workbookViewId="0" topLeftCell="L17">
      <selection activeCell="Q22" sqref="Q22"/>
    </sheetView>
  </sheetViews>
  <sheetFormatPr defaultColWidth="9.140625" defaultRowHeight="15"/>
  <cols>
    <col min="1" max="1" width="18.28125" style="0" customWidth="1"/>
    <col min="2" max="2" width="67.140625" style="0" customWidth="1"/>
    <col min="3" max="3" width="16.421875" style="0" customWidth="1"/>
    <col min="4" max="4" width="18.57421875" style="0" customWidth="1"/>
    <col min="5" max="5" width="19.00390625" style="0" customWidth="1"/>
    <col min="6" max="6" width="18.7109375" style="0" customWidth="1"/>
    <col min="7" max="7" width="17.28125" style="0" customWidth="1"/>
    <col min="8" max="8" width="17.421875" style="0" customWidth="1"/>
    <col min="9" max="9" width="17.140625" style="0" customWidth="1"/>
    <col min="10" max="10" width="16.421875" style="0" customWidth="1"/>
    <col min="11" max="11" width="18.28125" style="0" customWidth="1"/>
    <col min="12" max="12" width="16.28125" style="0" customWidth="1"/>
    <col min="13" max="13" width="17.421875" style="0" customWidth="1"/>
    <col min="14" max="14" width="16.421875" style="0" customWidth="1"/>
    <col min="15" max="15" width="18.7109375" style="0" customWidth="1"/>
    <col min="16" max="16" width="18.57421875" style="0" customWidth="1"/>
    <col min="17" max="17" width="21.140625" style="0" customWidth="1"/>
  </cols>
  <sheetData>
    <row r="1" spans="1:16" ht="15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ht="15.7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s="1" customFormat="1" ht="15.75">
      <c r="A3" s="73" t="s">
        <v>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s="1" customFormat="1" ht="1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5" spans="1:16" s="1" customFormat="1" ht="15.75">
      <c r="A5" s="73" t="s">
        <v>11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1:17" s="1" customFormat="1" ht="18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68"/>
    </row>
    <row r="7" spans="1:17" s="1" customFormat="1" ht="18">
      <c r="A7" s="108" t="s">
        <v>231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68"/>
    </row>
    <row r="8" spans="1:18" s="1" customFormat="1" ht="21" thickBot="1">
      <c r="A8" s="77" t="s">
        <v>230</v>
      </c>
      <c r="B8" s="83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79"/>
    </row>
    <row r="9" spans="1:18" s="1" customFormat="1" ht="21" thickBot="1">
      <c r="A9" s="84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6">
        <v>2016</v>
      </c>
      <c r="Q9" s="86">
        <v>2018</v>
      </c>
      <c r="R9" s="79"/>
    </row>
    <row r="10" spans="1:18" s="1" customFormat="1" ht="20.25">
      <c r="A10" s="87" t="s">
        <v>12</v>
      </c>
      <c r="B10" s="88" t="s">
        <v>13</v>
      </c>
      <c r="C10" s="88" t="s">
        <v>1</v>
      </c>
      <c r="D10" s="88" t="s">
        <v>2</v>
      </c>
      <c r="E10" s="88" t="s">
        <v>3</v>
      </c>
      <c r="F10" s="88" t="s">
        <v>14</v>
      </c>
      <c r="G10" s="88" t="s">
        <v>4</v>
      </c>
      <c r="H10" s="88" t="s">
        <v>5</v>
      </c>
      <c r="I10" s="88" t="s">
        <v>15</v>
      </c>
      <c r="J10" s="88" t="s">
        <v>16</v>
      </c>
      <c r="K10" s="88" t="s">
        <v>6</v>
      </c>
      <c r="L10" s="88" t="s">
        <v>7</v>
      </c>
      <c r="M10" s="88" t="s">
        <v>8</v>
      </c>
      <c r="N10" s="88" t="s">
        <v>9</v>
      </c>
      <c r="O10" s="88" t="s">
        <v>17</v>
      </c>
      <c r="P10" s="89" t="s">
        <v>10</v>
      </c>
      <c r="Q10" s="90" t="s">
        <v>10</v>
      </c>
      <c r="R10" s="79"/>
    </row>
    <row r="11" spans="1:18" s="1" customFormat="1" ht="20.25">
      <c r="A11" s="91"/>
      <c r="B11" s="91"/>
      <c r="C11" s="92">
        <v>6.72</v>
      </c>
      <c r="D11" s="92">
        <v>6.02</v>
      </c>
      <c r="E11" s="92">
        <v>7.06</v>
      </c>
      <c r="F11" s="92">
        <v>7.56</v>
      </c>
      <c r="G11" s="92">
        <v>8.59</v>
      </c>
      <c r="H11" s="92">
        <v>6.64</v>
      </c>
      <c r="I11" s="92">
        <v>11.5</v>
      </c>
      <c r="J11" s="92">
        <v>8.02</v>
      </c>
      <c r="K11" s="92">
        <v>7.7</v>
      </c>
      <c r="L11" s="92">
        <v>7.6</v>
      </c>
      <c r="M11" s="92">
        <v>7.67</v>
      </c>
      <c r="N11" s="92">
        <v>14.92</v>
      </c>
      <c r="O11" s="92">
        <v>100</v>
      </c>
      <c r="P11" s="93" t="s">
        <v>209</v>
      </c>
      <c r="Q11" s="94" t="s">
        <v>208</v>
      </c>
      <c r="R11" s="79"/>
    </row>
    <row r="12" spans="1:18" s="1" customFormat="1" ht="20.25">
      <c r="A12" s="95" t="s">
        <v>222</v>
      </c>
      <c r="B12" s="96" t="s">
        <v>211</v>
      </c>
      <c r="C12" s="97">
        <f aca="true" t="shared" si="0" ref="C12:O18">$P12*C$11/100</f>
        <v>57553.259904</v>
      </c>
      <c r="D12" s="97">
        <f t="shared" si="0"/>
        <v>51558.128663999996</v>
      </c>
      <c r="E12" s="97">
        <f t="shared" si="0"/>
        <v>60465.180792</v>
      </c>
      <c r="F12" s="97">
        <f t="shared" si="0"/>
        <v>64747.417391999996</v>
      </c>
      <c r="G12" s="97">
        <f t="shared" si="0"/>
        <v>73568.824788</v>
      </c>
      <c r="H12" s="97">
        <f t="shared" si="0"/>
        <v>56868.10204799999</v>
      </c>
      <c r="I12" s="97">
        <f t="shared" si="0"/>
        <v>98491.4418</v>
      </c>
      <c r="J12" s="97">
        <f t="shared" si="0"/>
        <v>68687.07506399999</v>
      </c>
      <c r="K12" s="97">
        <f t="shared" si="0"/>
        <v>65946.44364</v>
      </c>
      <c r="L12" s="97">
        <f t="shared" si="0"/>
        <v>65089.99631999999</v>
      </c>
      <c r="M12" s="97">
        <f t="shared" si="0"/>
        <v>65689.509444</v>
      </c>
      <c r="N12" s="97">
        <f t="shared" si="0"/>
        <v>127781.940144</v>
      </c>
      <c r="O12" s="97">
        <f t="shared" si="0"/>
        <v>856447.32</v>
      </c>
      <c r="P12" s="98">
        <v>856447.32</v>
      </c>
      <c r="Q12" s="99">
        <f>P12*3.3%+P12</f>
        <v>884710.08156</v>
      </c>
      <c r="R12" s="79"/>
    </row>
    <row r="13" spans="1:18" s="1" customFormat="1" ht="20.25">
      <c r="A13" s="100" t="s">
        <v>220</v>
      </c>
      <c r="B13" s="101" t="s">
        <v>212</v>
      </c>
      <c r="C13" s="97">
        <f t="shared" si="0"/>
        <v>109401.25593599999</v>
      </c>
      <c r="D13" s="97">
        <f t="shared" si="0"/>
        <v>98005.29177599998</v>
      </c>
      <c r="E13" s="97">
        <f t="shared" si="0"/>
        <v>114936.43852799998</v>
      </c>
      <c r="F13" s="97">
        <f t="shared" si="0"/>
        <v>123076.41292799998</v>
      </c>
      <c r="G13" s="97">
        <f t="shared" si="0"/>
        <v>139844.760192</v>
      </c>
      <c r="H13" s="97">
        <f t="shared" si="0"/>
        <v>108098.86003199998</v>
      </c>
      <c r="I13" s="97">
        <f t="shared" si="0"/>
        <v>187219.41119999997</v>
      </c>
      <c r="J13" s="97">
        <f t="shared" si="0"/>
        <v>130565.18937599998</v>
      </c>
      <c r="K13" s="97">
        <f t="shared" si="0"/>
        <v>125355.60575999999</v>
      </c>
      <c r="L13" s="97">
        <f t="shared" si="0"/>
        <v>123727.61087999998</v>
      </c>
      <c r="M13" s="97">
        <f t="shared" si="0"/>
        <v>124867.207296</v>
      </c>
      <c r="N13" s="97">
        <f t="shared" si="0"/>
        <v>242896.83609599996</v>
      </c>
      <c r="O13" s="97">
        <f t="shared" si="0"/>
        <v>1627994.88</v>
      </c>
      <c r="P13" s="98">
        <v>1627994.88</v>
      </c>
      <c r="Q13" s="99">
        <f aca="true" t="shared" si="1" ref="Q13:Q23">P13*3%+P13</f>
        <v>1676834.7263999998</v>
      </c>
      <c r="R13" s="79"/>
    </row>
    <row r="14" spans="1:18" s="1" customFormat="1" ht="20.25">
      <c r="A14" s="100" t="s">
        <v>221</v>
      </c>
      <c r="B14" s="101" t="s">
        <v>213</v>
      </c>
      <c r="C14" s="97">
        <f t="shared" si="0"/>
        <v>101592.770496</v>
      </c>
      <c r="D14" s="97">
        <f t="shared" si="0"/>
        <v>91010.190236</v>
      </c>
      <c r="E14" s="97">
        <f t="shared" si="0"/>
        <v>106732.88090799999</v>
      </c>
      <c r="F14" s="97">
        <f t="shared" si="0"/>
        <v>114291.86680799998</v>
      </c>
      <c r="G14" s="97">
        <f t="shared" si="0"/>
        <v>129863.37776199999</v>
      </c>
      <c r="H14" s="97">
        <f t="shared" si="0"/>
        <v>100383.33275199999</v>
      </c>
      <c r="I14" s="97">
        <f t="shared" si="0"/>
        <v>173856.6757</v>
      </c>
      <c r="J14" s="97">
        <f t="shared" si="0"/>
        <v>121246.13383599998</v>
      </c>
      <c r="K14" s="97">
        <f t="shared" si="0"/>
        <v>116408.38286</v>
      </c>
      <c r="L14" s="97">
        <f t="shared" si="0"/>
        <v>114896.58567999997</v>
      </c>
      <c r="M14" s="97">
        <f t="shared" si="0"/>
        <v>115954.843706</v>
      </c>
      <c r="N14" s="97">
        <f t="shared" si="0"/>
        <v>225560.139256</v>
      </c>
      <c r="O14" s="97">
        <f t="shared" si="0"/>
        <v>1511797.18</v>
      </c>
      <c r="P14" s="98">
        <v>1511797.18</v>
      </c>
      <c r="Q14" s="99">
        <f t="shared" si="1"/>
        <v>1557151.0954</v>
      </c>
      <c r="R14" s="79"/>
    </row>
    <row r="15" spans="1:18" s="1" customFormat="1" ht="20.25">
      <c r="A15" s="100" t="s">
        <v>223</v>
      </c>
      <c r="B15" s="101" t="s">
        <v>214</v>
      </c>
      <c r="C15" s="97">
        <f t="shared" si="0"/>
        <v>1261125.2505599998</v>
      </c>
      <c r="D15" s="97">
        <f t="shared" si="0"/>
        <v>1129758.03696</v>
      </c>
      <c r="E15" s="97">
        <f t="shared" si="0"/>
        <v>1324932.18288</v>
      </c>
      <c r="F15" s="97">
        <f t="shared" si="0"/>
        <v>1418765.90688</v>
      </c>
      <c r="G15" s="97">
        <f t="shared" si="0"/>
        <v>1612063.3783200001</v>
      </c>
      <c r="H15" s="97">
        <f t="shared" si="0"/>
        <v>1246111.85472</v>
      </c>
      <c r="I15" s="97">
        <f t="shared" si="0"/>
        <v>2158175.6520000002</v>
      </c>
      <c r="J15" s="97">
        <f t="shared" si="0"/>
        <v>1505092.9329600001</v>
      </c>
      <c r="K15" s="97">
        <f t="shared" si="0"/>
        <v>1445039.3496</v>
      </c>
      <c r="L15" s="97">
        <f t="shared" si="0"/>
        <v>1426272.6047999999</v>
      </c>
      <c r="M15" s="97">
        <f t="shared" si="0"/>
        <v>1439409.32616</v>
      </c>
      <c r="N15" s="97">
        <f t="shared" si="0"/>
        <v>2799998.3241600003</v>
      </c>
      <c r="O15" s="97">
        <f t="shared" si="0"/>
        <v>18766744.8</v>
      </c>
      <c r="P15" s="98">
        <v>18766744.8</v>
      </c>
      <c r="Q15" s="99">
        <f t="shared" si="1"/>
        <v>19329747.144</v>
      </c>
      <c r="R15" s="79"/>
    </row>
    <row r="16" spans="1:18" s="1" customFormat="1" ht="20.25">
      <c r="A16" s="100" t="s">
        <v>224</v>
      </c>
      <c r="B16" s="101" t="s">
        <v>210</v>
      </c>
      <c r="C16" s="97">
        <f t="shared" si="0"/>
        <v>4130.150304</v>
      </c>
      <c r="D16" s="97">
        <f t="shared" si="0"/>
        <v>3699.9263139999994</v>
      </c>
      <c r="E16" s="97">
        <f t="shared" si="0"/>
        <v>4339.116242</v>
      </c>
      <c r="F16" s="97">
        <f t="shared" si="0"/>
        <v>4646.419092</v>
      </c>
      <c r="G16" s="97">
        <f t="shared" si="0"/>
        <v>5279.462963000001</v>
      </c>
      <c r="H16" s="97">
        <f t="shared" si="0"/>
        <v>4080.981848</v>
      </c>
      <c r="I16" s="97">
        <f t="shared" si="0"/>
        <v>7067.965550000001</v>
      </c>
      <c r="J16" s="97">
        <f t="shared" si="0"/>
        <v>4929.1377139999995</v>
      </c>
      <c r="K16" s="97">
        <f t="shared" si="0"/>
        <v>4732.46389</v>
      </c>
      <c r="L16" s="97">
        <f t="shared" si="0"/>
        <v>4671.00332</v>
      </c>
      <c r="M16" s="97">
        <f t="shared" si="0"/>
        <v>4714.025719</v>
      </c>
      <c r="N16" s="97">
        <f t="shared" si="0"/>
        <v>9169.917044</v>
      </c>
      <c r="O16" s="97">
        <f t="shared" si="0"/>
        <v>61460.57</v>
      </c>
      <c r="P16" s="98">
        <v>61460.57</v>
      </c>
      <c r="Q16" s="99">
        <f t="shared" si="1"/>
        <v>63304.3871</v>
      </c>
      <c r="R16" s="79"/>
    </row>
    <row r="17" spans="1:18" s="1" customFormat="1" ht="20.25">
      <c r="A17" s="100"/>
      <c r="B17" s="101" t="s">
        <v>215</v>
      </c>
      <c r="C17" s="97">
        <f t="shared" si="0"/>
        <v>1381888.751712</v>
      </c>
      <c r="D17" s="97">
        <f t="shared" si="0"/>
        <v>1237942.0067419999</v>
      </c>
      <c r="E17" s="97">
        <f t="shared" si="0"/>
        <v>1451805.7421259999</v>
      </c>
      <c r="F17" s="97">
        <f t="shared" si="0"/>
        <v>1554624.8456760002</v>
      </c>
      <c r="G17" s="97">
        <f t="shared" si="0"/>
        <v>1766432.198989</v>
      </c>
      <c r="H17" s="97">
        <f t="shared" si="0"/>
        <v>1365437.695144</v>
      </c>
      <c r="I17" s="97">
        <f t="shared" si="0"/>
        <v>2364839.3816500003</v>
      </c>
      <c r="J17" s="97">
        <f t="shared" si="0"/>
        <v>1649218.4209419999</v>
      </c>
      <c r="K17" s="97">
        <f t="shared" si="0"/>
        <v>1583414.19467</v>
      </c>
      <c r="L17" s="97">
        <f t="shared" si="0"/>
        <v>1562850.37396</v>
      </c>
      <c r="M17" s="97">
        <f t="shared" si="0"/>
        <v>1577245.048457</v>
      </c>
      <c r="N17" s="97">
        <f t="shared" si="0"/>
        <v>3068122.049932</v>
      </c>
      <c r="O17" s="97">
        <f t="shared" si="0"/>
        <v>20563820.71</v>
      </c>
      <c r="P17" s="98">
        <v>20563820.71</v>
      </c>
      <c r="Q17" s="99">
        <f t="shared" si="1"/>
        <v>21180735.3313</v>
      </c>
      <c r="R17" s="79"/>
    </row>
    <row r="18" spans="1:18" s="1" customFormat="1" ht="20.25">
      <c r="A18" s="100" t="s">
        <v>225</v>
      </c>
      <c r="B18" s="101" t="s">
        <v>216</v>
      </c>
      <c r="C18" s="97">
        <f t="shared" si="0"/>
        <v>0</v>
      </c>
      <c r="D18" s="97">
        <f t="shared" si="0"/>
        <v>0</v>
      </c>
      <c r="E18" s="97">
        <f t="shared" si="0"/>
        <v>0</v>
      </c>
      <c r="F18" s="97">
        <f t="shared" si="0"/>
        <v>0</v>
      </c>
      <c r="G18" s="97">
        <f t="shared" si="0"/>
        <v>0</v>
      </c>
      <c r="H18" s="97">
        <f t="shared" si="0"/>
        <v>0</v>
      </c>
      <c r="I18" s="97">
        <f t="shared" si="0"/>
        <v>0</v>
      </c>
      <c r="J18" s="97">
        <f t="shared" si="0"/>
        <v>0</v>
      </c>
      <c r="K18" s="97">
        <f t="shared" si="0"/>
        <v>0</v>
      </c>
      <c r="L18" s="97">
        <f t="shared" si="0"/>
        <v>0</v>
      </c>
      <c r="M18" s="97">
        <f t="shared" si="0"/>
        <v>0</v>
      </c>
      <c r="N18" s="97">
        <f t="shared" si="0"/>
        <v>0</v>
      </c>
      <c r="O18" s="97">
        <f t="shared" si="0"/>
        <v>0</v>
      </c>
      <c r="P18" s="98">
        <v>0</v>
      </c>
      <c r="Q18" s="99">
        <f t="shared" si="1"/>
        <v>0</v>
      </c>
      <c r="R18" s="79"/>
    </row>
    <row r="19" spans="1:18" s="1" customFormat="1" ht="20.25">
      <c r="A19" s="100" t="s">
        <v>226</v>
      </c>
      <c r="B19" s="101" t="s">
        <v>217</v>
      </c>
      <c r="C19" s="97">
        <f aca="true" t="shared" si="2" ref="C19:O22">$P19*C$11/100</f>
        <v>235965.153984</v>
      </c>
      <c r="D19" s="97">
        <f t="shared" si="2"/>
        <v>211385.450444</v>
      </c>
      <c r="E19" s="97">
        <f t="shared" si="2"/>
        <v>247903.86713199998</v>
      </c>
      <c r="F19" s="97">
        <f t="shared" si="2"/>
        <v>265460.798232</v>
      </c>
      <c r="G19" s="97">
        <f t="shared" si="2"/>
        <v>301628.07629800006</v>
      </c>
      <c r="H19" s="97">
        <f t="shared" si="2"/>
        <v>233156.045008</v>
      </c>
      <c r="I19" s="97">
        <f t="shared" si="2"/>
        <v>403809.4153</v>
      </c>
      <c r="J19" s="97">
        <f t="shared" si="2"/>
        <v>281613.174844</v>
      </c>
      <c r="K19" s="97">
        <f t="shared" si="2"/>
        <v>270376.73894</v>
      </c>
      <c r="L19" s="97">
        <f t="shared" si="2"/>
        <v>266865.35272</v>
      </c>
      <c r="M19" s="97">
        <f t="shared" si="2"/>
        <v>269323.323074</v>
      </c>
      <c r="N19" s="97">
        <f t="shared" si="2"/>
        <v>523898.82402400003</v>
      </c>
      <c r="O19" s="97">
        <f t="shared" si="2"/>
        <v>3511386.22</v>
      </c>
      <c r="P19" s="98">
        <v>3511386.22</v>
      </c>
      <c r="Q19" s="99">
        <f t="shared" si="1"/>
        <v>3616727.8066000002</v>
      </c>
      <c r="R19" s="79"/>
    </row>
    <row r="20" spans="1:18" s="1" customFormat="1" ht="20.25">
      <c r="A20" s="100"/>
      <c r="B20" s="101" t="s">
        <v>218</v>
      </c>
      <c r="C20" s="97">
        <f t="shared" si="2"/>
        <v>1831976.6377919998</v>
      </c>
      <c r="D20" s="97">
        <f t="shared" si="2"/>
        <v>1641145.7380219998</v>
      </c>
      <c r="E20" s="97">
        <f t="shared" si="2"/>
        <v>1924665.931966</v>
      </c>
      <c r="F20" s="97">
        <f t="shared" si="2"/>
        <v>2060973.717516</v>
      </c>
      <c r="G20" s="97">
        <f t="shared" si="2"/>
        <v>2341767.7557490002</v>
      </c>
      <c r="H20" s="97">
        <f t="shared" si="2"/>
        <v>1810167.3921039999</v>
      </c>
      <c r="I20" s="97">
        <f t="shared" si="2"/>
        <v>3135079.0676499996</v>
      </c>
      <c r="J20" s="97">
        <f t="shared" si="2"/>
        <v>2186376.8802219997</v>
      </c>
      <c r="K20" s="97">
        <f t="shared" si="2"/>
        <v>2099139.89747</v>
      </c>
      <c r="L20" s="97">
        <f t="shared" si="2"/>
        <v>2071878.3403599998</v>
      </c>
      <c r="M20" s="97">
        <f t="shared" si="2"/>
        <v>2090961.430337</v>
      </c>
      <c r="N20" s="97">
        <f t="shared" si="2"/>
        <v>4067424.320812</v>
      </c>
      <c r="O20" s="97">
        <f t="shared" si="2"/>
        <v>27261557.11</v>
      </c>
      <c r="P20" s="98">
        <v>27261557.11</v>
      </c>
      <c r="Q20" s="99">
        <f>P20*-24.26%+P20</f>
        <v>20647903.355113998</v>
      </c>
      <c r="R20" s="79"/>
    </row>
    <row r="21" spans="1:18" s="1" customFormat="1" ht="21" thickBot="1">
      <c r="A21" s="100" t="s">
        <v>229</v>
      </c>
      <c r="B21" s="101" t="s">
        <v>228</v>
      </c>
      <c r="C21" s="97">
        <f t="shared" si="2"/>
        <v>62208.79795199999</v>
      </c>
      <c r="D21" s="97">
        <f t="shared" si="2"/>
        <v>55728.714832</v>
      </c>
      <c r="E21" s="97">
        <f t="shared" si="2"/>
        <v>65356.266896</v>
      </c>
      <c r="F21" s="97">
        <f t="shared" si="2"/>
        <v>69984.897696</v>
      </c>
      <c r="G21" s="97">
        <f t="shared" si="2"/>
        <v>79519.877144</v>
      </c>
      <c r="H21" s="97">
        <f t="shared" si="2"/>
        <v>61468.217024</v>
      </c>
      <c r="I21" s="97">
        <f t="shared" si="2"/>
        <v>106458.50839999999</v>
      </c>
      <c r="J21" s="97">
        <f t="shared" si="2"/>
        <v>74243.238032</v>
      </c>
      <c r="K21" s="97">
        <f t="shared" si="2"/>
        <v>71280.91432</v>
      </c>
      <c r="L21" s="97">
        <f t="shared" si="2"/>
        <v>70355.18815999999</v>
      </c>
      <c r="M21" s="97">
        <f t="shared" si="2"/>
        <v>71003.19647200001</v>
      </c>
      <c r="N21" s="97">
        <f t="shared" si="2"/>
        <v>138118.343072</v>
      </c>
      <c r="O21" s="97">
        <f t="shared" si="2"/>
        <v>925726.16</v>
      </c>
      <c r="P21" s="98">
        <v>925726.16</v>
      </c>
      <c r="Q21" s="99">
        <f>P21*3%+P21</f>
        <v>953497.9448</v>
      </c>
      <c r="R21" s="79"/>
    </row>
    <row r="22" spans="1:18" s="1" customFormat="1" ht="21" thickBot="1">
      <c r="A22" s="72" t="s">
        <v>227</v>
      </c>
      <c r="B22" s="102" t="s">
        <v>219</v>
      </c>
      <c r="C22" s="103">
        <f aca="true" t="shared" si="3" ref="C22:N22">$P22*C$11/100</f>
        <v>0</v>
      </c>
      <c r="D22" s="104">
        <f t="shared" si="3"/>
        <v>0</v>
      </c>
      <c r="E22" s="104">
        <f t="shared" si="3"/>
        <v>0</v>
      </c>
      <c r="F22" s="104">
        <f t="shared" si="3"/>
        <v>0</v>
      </c>
      <c r="G22" s="104">
        <f t="shared" si="3"/>
        <v>0</v>
      </c>
      <c r="H22" s="104">
        <f t="shared" si="3"/>
        <v>0</v>
      </c>
      <c r="I22" s="104">
        <f t="shared" si="3"/>
        <v>0</v>
      </c>
      <c r="J22" s="104">
        <f t="shared" si="3"/>
        <v>0</v>
      </c>
      <c r="K22" s="104">
        <f t="shared" si="3"/>
        <v>0</v>
      </c>
      <c r="L22" s="104">
        <f t="shared" si="3"/>
        <v>0</v>
      </c>
      <c r="M22" s="104">
        <f t="shared" si="3"/>
        <v>0</v>
      </c>
      <c r="N22" s="104">
        <f t="shared" si="3"/>
        <v>0</v>
      </c>
      <c r="O22" s="104">
        <f t="shared" si="2"/>
        <v>0</v>
      </c>
      <c r="P22" s="105">
        <v>0</v>
      </c>
      <c r="Q22" s="99">
        <f t="shared" si="1"/>
        <v>0</v>
      </c>
      <c r="R22" s="79"/>
    </row>
    <row r="23" spans="1:18" ht="21.75" thickBot="1">
      <c r="A23" s="69"/>
      <c r="B23" s="106" t="s">
        <v>232</v>
      </c>
      <c r="C23" s="97">
        <f aca="true" t="shared" si="4" ref="C23:N24">$P23*C$11/100</f>
        <v>1831976.6377919998</v>
      </c>
      <c r="D23" s="97">
        <f t="shared" si="4"/>
        <v>1641145.7380219998</v>
      </c>
      <c r="E23" s="97">
        <f t="shared" si="4"/>
        <v>1924665.931966</v>
      </c>
      <c r="F23" s="97">
        <f t="shared" si="4"/>
        <v>2060973.717516</v>
      </c>
      <c r="G23" s="97">
        <f t="shared" si="4"/>
        <v>2341767.7557490002</v>
      </c>
      <c r="H23" s="97">
        <f t="shared" si="4"/>
        <v>1810167.3921039999</v>
      </c>
      <c r="I23" s="97">
        <f t="shared" si="4"/>
        <v>3135079.0676499996</v>
      </c>
      <c r="J23" s="97">
        <f t="shared" si="4"/>
        <v>2186376.8802219997</v>
      </c>
      <c r="K23" s="97">
        <f t="shared" si="4"/>
        <v>2099139.89747</v>
      </c>
      <c r="L23" s="97">
        <f t="shared" si="4"/>
        <v>2071878.3403599998</v>
      </c>
      <c r="M23" s="97">
        <f t="shared" si="4"/>
        <v>2090961.430337</v>
      </c>
      <c r="N23" s="97">
        <f t="shared" si="4"/>
        <v>4067424.320812</v>
      </c>
      <c r="O23" s="97">
        <f>O20</f>
        <v>27261557.11</v>
      </c>
      <c r="P23" s="107">
        <f>P20</f>
        <v>27261557.11</v>
      </c>
      <c r="Q23" s="99">
        <f>Q20+Q21</f>
        <v>21601401.299914</v>
      </c>
      <c r="R23" s="80"/>
    </row>
    <row r="24" spans="1:18" ht="21.75" thickBot="1">
      <c r="A24" s="69"/>
      <c r="B24" s="106" t="s">
        <v>233</v>
      </c>
      <c r="C24" s="97">
        <f t="shared" si="4"/>
        <v>1456224</v>
      </c>
      <c r="D24" s="97">
        <f t="shared" si="4"/>
        <v>1304533.9999999998</v>
      </c>
      <c r="E24" s="97">
        <f t="shared" si="4"/>
        <v>1529902</v>
      </c>
      <c r="F24" s="97">
        <f t="shared" si="4"/>
        <v>1638252</v>
      </c>
      <c r="G24" s="97">
        <f t="shared" si="4"/>
        <v>1861453</v>
      </c>
      <c r="H24" s="97">
        <f t="shared" si="4"/>
        <v>1438888</v>
      </c>
      <c r="I24" s="97">
        <f t="shared" si="4"/>
        <v>2492050</v>
      </c>
      <c r="J24" s="97">
        <f t="shared" si="4"/>
        <v>1737934</v>
      </c>
      <c r="K24" s="97">
        <f t="shared" si="4"/>
        <v>1668590</v>
      </c>
      <c r="L24" s="97">
        <f t="shared" si="4"/>
        <v>1646920</v>
      </c>
      <c r="M24" s="97">
        <f t="shared" si="4"/>
        <v>1662089</v>
      </c>
      <c r="N24" s="97">
        <f t="shared" si="4"/>
        <v>3233164</v>
      </c>
      <c r="O24" s="97">
        <f>$P24*O$11/100</f>
        <v>21670000</v>
      </c>
      <c r="P24" s="107">
        <v>21670000</v>
      </c>
      <c r="Q24" s="99">
        <f>Q23</f>
        <v>21601401.299914</v>
      </c>
      <c r="R24" s="80"/>
    </row>
    <row r="25" spans="1:18" ht="21">
      <c r="A25" s="80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2"/>
      <c r="Q25" s="80"/>
      <c r="R25" s="80"/>
    </row>
    <row r="26" spans="2:17" ht="1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70"/>
      <c r="Q26" s="71"/>
    </row>
    <row r="27" ht="15">
      <c r="O27" s="71"/>
    </row>
    <row r="28" spans="16:17" ht="15">
      <c r="P28" s="67"/>
      <c r="Q28" s="71"/>
    </row>
  </sheetData>
  <sheetProtection/>
  <mergeCells count="3">
    <mergeCell ref="A3:P3"/>
    <mergeCell ref="A5:P5"/>
    <mergeCell ref="A7:P7"/>
  </mergeCells>
  <printOptions/>
  <pageMargins left="0.2362204724409449" right="0.2362204724409449" top="0.3937007874015748" bottom="0.35433070866141736" header="0.31496062992125984" footer="0.31496062992125984"/>
  <pageSetup fitToHeight="1" fitToWidth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3"/>
  <sheetViews>
    <sheetView zoomScale="115" zoomScaleNormal="115" zoomScalePageLayoutView="0" workbookViewId="0" topLeftCell="A40">
      <selection activeCell="I10" sqref="I10"/>
    </sheetView>
  </sheetViews>
  <sheetFormatPr defaultColWidth="9.140625" defaultRowHeight="15"/>
  <cols>
    <col min="1" max="1" width="11.00390625" style="0" customWidth="1"/>
    <col min="2" max="2" width="18.421875" style="0" customWidth="1"/>
    <col min="3" max="14" width="7.421875" style="0" customWidth="1"/>
    <col min="15" max="15" width="10.00390625" style="60" customWidth="1"/>
    <col min="16" max="16" width="9.8515625" style="60" customWidth="1"/>
  </cols>
  <sheetData>
    <row r="1" spans="1:16" ht="15">
      <c r="A1" s="6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8"/>
    </row>
    <row r="2" spans="1:16" ht="15.75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.75">
      <c r="A4" s="73" t="s">
        <v>11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1:16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.75">
      <c r="A6" s="73" t="s">
        <v>207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ht="15.75" thickBot="1">
      <c r="A7" s="1" t="s">
        <v>206</v>
      </c>
    </row>
    <row r="8" spans="1:16" ht="15.75" thickBot="1">
      <c r="A8" s="74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6"/>
    </row>
    <row r="9" spans="1:16" ht="15">
      <c r="A9" s="50" t="s">
        <v>29</v>
      </c>
      <c r="B9" s="2" t="s">
        <v>13</v>
      </c>
      <c r="C9" s="2" t="s">
        <v>1</v>
      </c>
      <c r="D9" s="2" t="s">
        <v>2</v>
      </c>
      <c r="E9" s="2" t="s">
        <v>3</v>
      </c>
      <c r="F9" s="2" t="s">
        <v>14</v>
      </c>
      <c r="G9" s="2" t="s">
        <v>4</v>
      </c>
      <c r="H9" s="2" t="s">
        <v>5</v>
      </c>
      <c r="I9" s="2" t="s">
        <v>15</v>
      </c>
      <c r="J9" s="2" t="s">
        <v>16</v>
      </c>
      <c r="K9" s="2" t="s">
        <v>6</v>
      </c>
      <c r="L9" s="2" t="s">
        <v>7</v>
      </c>
      <c r="M9" s="2" t="s">
        <v>8</v>
      </c>
      <c r="N9" s="2" t="s">
        <v>9</v>
      </c>
      <c r="O9" s="2" t="s">
        <v>17</v>
      </c>
      <c r="P9" s="3" t="s">
        <v>10</v>
      </c>
    </row>
    <row r="10" spans="1:16" ht="15">
      <c r="A10" s="20" t="s">
        <v>30</v>
      </c>
      <c r="B10" s="21"/>
      <c r="C10" s="11">
        <v>6.72</v>
      </c>
      <c r="D10" s="11">
        <v>6.02</v>
      </c>
      <c r="E10" s="11">
        <v>7.06</v>
      </c>
      <c r="F10" s="11">
        <v>7.56</v>
      </c>
      <c r="G10" s="11">
        <v>8.59</v>
      </c>
      <c r="H10" s="11">
        <v>6.64</v>
      </c>
      <c r="I10" s="11">
        <v>11.5</v>
      </c>
      <c r="J10" s="11">
        <v>8.02</v>
      </c>
      <c r="K10" s="11">
        <v>7.7</v>
      </c>
      <c r="L10" s="11">
        <v>7.6</v>
      </c>
      <c r="M10" s="11">
        <v>7.67</v>
      </c>
      <c r="N10" s="11">
        <v>14.92</v>
      </c>
      <c r="O10" s="11">
        <v>100</v>
      </c>
      <c r="P10" s="16"/>
    </row>
    <row r="11" spans="1:16" ht="15.75" thickBot="1">
      <c r="A11" s="51" t="s">
        <v>31</v>
      </c>
      <c r="B11" s="21" t="s">
        <v>18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8"/>
    </row>
    <row r="12" spans="1:16" ht="15.75" thickBot="1">
      <c r="A12" s="22" t="s">
        <v>32</v>
      </c>
      <c r="B12" s="22" t="s">
        <v>40</v>
      </c>
      <c r="C12" s="47">
        <f aca="true" t="shared" si="0" ref="C12:O25">$P12*C$10/100</f>
        <v>24595.2</v>
      </c>
      <c r="D12" s="47">
        <f t="shared" si="0"/>
        <v>22033.2</v>
      </c>
      <c r="E12" s="47">
        <f t="shared" si="0"/>
        <v>25839.6</v>
      </c>
      <c r="F12" s="47">
        <f t="shared" si="0"/>
        <v>27669.6</v>
      </c>
      <c r="G12" s="47">
        <f t="shared" si="0"/>
        <v>31439.4</v>
      </c>
      <c r="H12" s="47">
        <f t="shared" si="0"/>
        <v>24302.4</v>
      </c>
      <c r="I12" s="47">
        <f t="shared" si="0"/>
        <v>42090</v>
      </c>
      <c r="J12" s="47">
        <f t="shared" si="0"/>
        <v>29353.2</v>
      </c>
      <c r="K12" s="47">
        <f t="shared" si="0"/>
        <v>28182</v>
      </c>
      <c r="L12" s="47">
        <f t="shared" si="0"/>
        <v>27816</v>
      </c>
      <c r="M12" s="47">
        <f t="shared" si="0"/>
        <v>28072.2</v>
      </c>
      <c r="N12" s="47">
        <f t="shared" si="0"/>
        <v>54607.2</v>
      </c>
      <c r="O12" s="47">
        <f t="shared" si="0"/>
        <v>366000</v>
      </c>
      <c r="P12" s="52">
        <v>366000</v>
      </c>
    </row>
    <row r="13" spans="1:16" ht="15.75" thickBot="1">
      <c r="A13" s="23" t="s">
        <v>33</v>
      </c>
      <c r="B13" s="23" t="s">
        <v>41</v>
      </c>
      <c r="C13" s="47">
        <f t="shared" si="0"/>
        <v>4166.4</v>
      </c>
      <c r="D13" s="47">
        <f t="shared" si="0"/>
        <v>3732.4</v>
      </c>
      <c r="E13" s="47">
        <f t="shared" si="0"/>
        <v>4377.2</v>
      </c>
      <c r="F13" s="47">
        <f t="shared" si="0"/>
        <v>4687.2</v>
      </c>
      <c r="G13" s="47">
        <f t="shared" si="0"/>
        <v>5325.8</v>
      </c>
      <c r="H13" s="47">
        <f t="shared" si="0"/>
        <v>4116.8</v>
      </c>
      <c r="I13" s="47">
        <f t="shared" si="0"/>
        <v>7130</v>
      </c>
      <c r="J13" s="47">
        <f t="shared" si="0"/>
        <v>4972.4</v>
      </c>
      <c r="K13" s="47">
        <f t="shared" si="0"/>
        <v>4774</v>
      </c>
      <c r="L13" s="47">
        <f t="shared" si="0"/>
        <v>4712</v>
      </c>
      <c r="M13" s="47">
        <f t="shared" si="0"/>
        <v>4755.4</v>
      </c>
      <c r="N13" s="47">
        <f t="shared" si="0"/>
        <v>9250.4</v>
      </c>
      <c r="O13" s="47">
        <f t="shared" si="0"/>
        <v>62000</v>
      </c>
      <c r="P13" s="52">
        <v>62000</v>
      </c>
    </row>
    <row r="14" spans="1:16" ht="15.75" thickBot="1">
      <c r="A14" s="23" t="s">
        <v>34</v>
      </c>
      <c r="B14" s="23" t="s">
        <v>41</v>
      </c>
      <c r="C14" s="47">
        <f t="shared" si="0"/>
        <v>3763.2</v>
      </c>
      <c r="D14" s="47">
        <f t="shared" si="0"/>
        <v>3371.2</v>
      </c>
      <c r="E14" s="47">
        <f t="shared" si="0"/>
        <v>3953.6</v>
      </c>
      <c r="F14" s="47">
        <f t="shared" si="0"/>
        <v>4233.6</v>
      </c>
      <c r="G14" s="47">
        <f t="shared" si="0"/>
        <v>4810.4</v>
      </c>
      <c r="H14" s="47">
        <f t="shared" si="0"/>
        <v>3718.4</v>
      </c>
      <c r="I14" s="47">
        <f t="shared" si="0"/>
        <v>6440</v>
      </c>
      <c r="J14" s="47">
        <f t="shared" si="0"/>
        <v>4491.2</v>
      </c>
      <c r="K14" s="47">
        <f t="shared" si="0"/>
        <v>4312</v>
      </c>
      <c r="L14" s="47">
        <f t="shared" si="0"/>
        <v>4256</v>
      </c>
      <c r="M14" s="47">
        <f t="shared" si="0"/>
        <v>4295.2</v>
      </c>
      <c r="N14" s="47">
        <f t="shared" si="0"/>
        <v>8355.2</v>
      </c>
      <c r="O14" s="47">
        <f t="shared" si="0"/>
        <v>56000</v>
      </c>
      <c r="P14" s="52">
        <v>56000</v>
      </c>
    </row>
    <row r="15" spans="1:16" ht="15.75" thickBot="1">
      <c r="A15" s="23" t="s">
        <v>38</v>
      </c>
      <c r="B15" s="23" t="s">
        <v>45</v>
      </c>
      <c r="C15" s="47">
        <f t="shared" si="0"/>
        <v>403.2</v>
      </c>
      <c r="D15" s="47">
        <f t="shared" si="0"/>
        <v>361.2</v>
      </c>
      <c r="E15" s="47">
        <f t="shared" si="0"/>
        <v>423.6</v>
      </c>
      <c r="F15" s="47">
        <f t="shared" si="0"/>
        <v>453.6</v>
      </c>
      <c r="G15" s="47">
        <f t="shared" si="0"/>
        <v>515.4</v>
      </c>
      <c r="H15" s="47">
        <f t="shared" si="0"/>
        <v>398.4</v>
      </c>
      <c r="I15" s="47">
        <f t="shared" si="0"/>
        <v>690</v>
      </c>
      <c r="J15" s="47">
        <f t="shared" si="0"/>
        <v>481.2</v>
      </c>
      <c r="K15" s="47">
        <f t="shared" si="0"/>
        <v>462</v>
      </c>
      <c r="L15" s="47">
        <f t="shared" si="0"/>
        <v>456</v>
      </c>
      <c r="M15" s="47">
        <f t="shared" si="0"/>
        <v>460.2</v>
      </c>
      <c r="N15" s="47">
        <f t="shared" si="0"/>
        <v>895.2</v>
      </c>
      <c r="O15" s="47">
        <f t="shared" si="0"/>
        <v>6000</v>
      </c>
      <c r="P15" s="52">
        <v>6000</v>
      </c>
    </row>
    <row r="16" spans="1:16" ht="15.75" thickBot="1">
      <c r="A16" s="23" t="s">
        <v>35</v>
      </c>
      <c r="B16" s="23" t="s">
        <v>42</v>
      </c>
      <c r="C16" s="47">
        <f t="shared" si="0"/>
        <v>4032</v>
      </c>
      <c r="D16" s="47">
        <f t="shared" si="0"/>
        <v>3612</v>
      </c>
      <c r="E16" s="47">
        <f t="shared" si="0"/>
        <v>4236</v>
      </c>
      <c r="F16" s="47">
        <f t="shared" si="0"/>
        <v>4536</v>
      </c>
      <c r="G16" s="47">
        <f t="shared" si="0"/>
        <v>5154</v>
      </c>
      <c r="H16" s="47">
        <f t="shared" si="0"/>
        <v>3984</v>
      </c>
      <c r="I16" s="47">
        <f t="shared" si="0"/>
        <v>6900</v>
      </c>
      <c r="J16" s="47">
        <f t="shared" si="0"/>
        <v>4812</v>
      </c>
      <c r="K16" s="47">
        <f t="shared" si="0"/>
        <v>4620</v>
      </c>
      <c r="L16" s="47">
        <f t="shared" si="0"/>
        <v>4560</v>
      </c>
      <c r="M16" s="47">
        <f t="shared" si="0"/>
        <v>4602</v>
      </c>
      <c r="N16" s="47">
        <f t="shared" si="0"/>
        <v>8952</v>
      </c>
      <c r="O16" s="47">
        <f t="shared" si="0"/>
        <v>60000</v>
      </c>
      <c r="P16" s="52">
        <v>60000</v>
      </c>
    </row>
    <row r="17" spans="1:16" ht="17.25" thickBot="1">
      <c r="A17" s="23" t="s">
        <v>36</v>
      </c>
      <c r="B17" s="23" t="s">
        <v>43</v>
      </c>
      <c r="C17" s="47">
        <f t="shared" si="0"/>
        <v>1344</v>
      </c>
      <c r="D17" s="47">
        <f t="shared" si="0"/>
        <v>1203.9999999999998</v>
      </c>
      <c r="E17" s="47">
        <f t="shared" si="0"/>
        <v>1412</v>
      </c>
      <c r="F17" s="47">
        <f t="shared" si="0"/>
        <v>1512</v>
      </c>
      <c r="G17" s="47">
        <f t="shared" si="0"/>
        <v>1718</v>
      </c>
      <c r="H17" s="47">
        <f t="shared" si="0"/>
        <v>1328</v>
      </c>
      <c r="I17" s="47">
        <f t="shared" si="0"/>
        <v>2300</v>
      </c>
      <c r="J17" s="47">
        <f t="shared" si="0"/>
        <v>1604</v>
      </c>
      <c r="K17" s="47">
        <f t="shared" si="0"/>
        <v>1540</v>
      </c>
      <c r="L17" s="47">
        <f t="shared" si="0"/>
        <v>1520</v>
      </c>
      <c r="M17" s="47">
        <f t="shared" si="0"/>
        <v>1534</v>
      </c>
      <c r="N17" s="47">
        <f t="shared" si="0"/>
        <v>2984</v>
      </c>
      <c r="O17" s="47">
        <f t="shared" si="0"/>
        <v>20000</v>
      </c>
      <c r="P17" s="52">
        <v>20000</v>
      </c>
    </row>
    <row r="18" spans="1:16" ht="15.75" thickBot="1">
      <c r="A18" s="23" t="s">
        <v>39</v>
      </c>
      <c r="B18" s="23" t="s">
        <v>46</v>
      </c>
      <c r="C18" s="47">
        <f t="shared" si="0"/>
        <v>8064</v>
      </c>
      <c r="D18" s="47">
        <f t="shared" si="0"/>
        <v>7224</v>
      </c>
      <c r="E18" s="47">
        <f t="shared" si="0"/>
        <v>8472</v>
      </c>
      <c r="F18" s="47">
        <f t="shared" si="0"/>
        <v>9072</v>
      </c>
      <c r="G18" s="47">
        <f t="shared" si="0"/>
        <v>10308</v>
      </c>
      <c r="H18" s="47">
        <f t="shared" si="0"/>
        <v>7968</v>
      </c>
      <c r="I18" s="47">
        <f t="shared" si="0"/>
        <v>13800</v>
      </c>
      <c r="J18" s="47">
        <f t="shared" si="0"/>
        <v>9624</v>
      </c>
      <c r="K18" s="47">
        <f t="shared" si="0"/>
        <v>9240</v>
      </c>
      <c r="L18" s="47">
        <f t="shared" si="0"/>
        <v>9120</v>
      </c>
      <c r="M18" s="47">
        <f t="shared" si="0"/>
        <v>9204</v>
      </c>
      <c r="N18" s="47">
        <f t="shared" si="0"/>
        <v>17904</v>
      </c>
      <c r="O18" s="47">
        <f t="shared" si="0"/>
        <v>120000</v>
      </c>
      <c r="P18" s="52">
        <v>120000</v>
      </c>
    </row>
    <row r="19" spans="1:16" ht="17.25" thickBot="1">
      <c r="A19" s="23" t="s">
        <v>37</v>
      </c>
      <c r="B19" s="23" t="s">
        <v>44</v>
      </c>
      <c r="C19" s="47">
        <f t="shared" si="0"/>
        <v>2688</v>
      </c>
      <c r="D19" s="47">
        <f t="shared" si="0"/>
        <v>2407.9999999999995</v>
      </c>
      <c r="E19" s="47">
        <f t="shared" si="0"/>
        <v>2824</v>
      </c>
      <c r="F19" s="47">
        <f t="shared" si="0"/>
        <v>3024</v>
      </c>
      <c r="G19" s="47">
        <f t="shared" si="0"/>
        <v>3436</v>
      </c>
      <c r="H19" s="47">
        <f t="shared" si="0"/>
        <v>2656</v>
      </c>
      <c r="I19" s="47">
        <f t="shared" si="0"/>
        <v>4600</v>
      </c>
      <c r="J19" s="47">
        <f t="shared" si="0"/>
        <v>3208</v>
      </c>
      <c r="K19" s="47">
        <f t="shared" si="0"/>
        <v>3080</v>
      </c>
      <c r="L19" s="47">
        <f t="shared" si="0"/>
        <v>3040</v>
      </c>
      <c r="M19" s="47">
        <f t="shared" si="0"/>
        <v>3068</v>
      </c>
      <c r="N19" s="47">
        <f t="shared" si="0"/>
        <v>5968</v>
      </c>
      <c r="O19" s="47">
        <f t="shared" si="0"/>
        <v>40000</v>
      </c>
      <c r="P19" s="52">
        <v>40000</v>
      </c>
    </row>
    <row r="20" spans="1:16" ht="15.75" thickBot="1">
      <c r="A20" s="23" t="s">
        <v>39</v>
      </c>
      <c r="B20" s="23" t="s">
        <v>46</v>
      </c>
      <c r="C20" s="47">
        <f t="shared" si="0"/>
        <v>1344</v>
      </c>
      <c r="D20" s="47">
        <f t="shared" si="0"/>
        <v>1203.9999999999998</v>
      </c>
      <c r="E20" s="47">
        <f t="shared" si="0"/>
        <v>1412</v>
      </c>
      <c r="F20" s="47">
        <f t="shared" si="0"/>
        <v>1512</v>
      </c>
      <c r="G20" s="47">
        <f t="shared" si="0"/>
        <v>1718</v>
      </c>
      <c r="H20" s="47">
        <f t="shared" si="0"/>
        <v>1328</v>
      </c>
      <c r="I20" s="47">
        <f t="shared" si="0"/>
        <v>2300</v>
      </c>
      <c r="J20" s="47">
        <f t="shared" si="0"/>
        <v>1604</v>
      </c>
      <c r="K20" s="47">
        <f t="shared" si="0"/>
        <v>1540</v>
      </c>
      <c r="L20" s="47">
        <f t="shared" si="0"/>
        <v>1520</v>
      </c>
      <c r="M20" s="47">
        <f t="shared" si="0"/>
        <v>1534</v>
      </c>
      <c r="N20" s="47">
        <f t="shared" si="0"/>
        <v>2984</v>
      </c>
      <c r="O20" s="47">
        <f t="shared" si="0"/>
        <v>20000</v>
      </c>
      <c r="P20" s="52">
        <v>20000</v>
      </c>
    </row>
    <row r="21" spans="1:16" ht="15">
      <c r="A21" s="20"/>
      <c r="B21" s="21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 t="s">
        <v>204</v>
      </c>
      <c r="P21" s="52">
        <f>SUM(P12:P20)</f>
        <v>750000</v>
      </c>
    </row>
    <row r="22" spans="1:16" ht="15.75" thickBot="1">
      <c r="A22" s="20" t="s">
        <v>60</v>
      </c>
      <c r="B22" s="21" t="s">
        <v>47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53"/>
    </row>
    <row r="23" spans="1:16" ht="15.75" thickBot="1">
      <c r="A23" s="22" t="s">
        <v>38</v>
      </c>
      <c r="B23" s="22" t="s">
        <v>49</v>
      </c>
      <c r="C23" s="47">
        <f t="shared" si="0"/>
        <v>3494.4</v>
      </c>
      <c r="D23" s="47">
        <f t="shared" si="0"/>
        <v>3130.4</v>
      </c>
      <c r="E23" s="47">
        <f t="shared" si="0"/>
        <v>3671.2</v>
      </c>
      <c r="F23" s="47">
        <f t="shared" si="0"/>
        <v>3931.2</v>
      </c>
      <c r="G23" s="47">
        <f t="shared" si="0"/>
        <v>4466.8</v>
      </c>
      <c r="H23" s="47">
        <f t="shared" si="0"/>
        <v>3452.8</v>
      </c>
      <c r="I23" s="47">
        <f t="shared" si="0"/>
        <v>5980</v>
      </c>
      <c r="J23" s="47">
        <f t="shared" si="0"/>
        <v>4170.4</v>
      </c>
      <c r="K23" s="47">
        <f t="shared" si="0"/>
        <v>4004</v>
      </c>
      <c r="L23" s="47">
        <f t="shared" si="0"/>
        <v>3952</v>
      </c>
      <c r="M23" s="47">
        <f t="shared" si="0"/>
        <v>3988.4</v>
      </c>
      <c r="N23" s="47">
        <f t="shared" si="0"/>
        <v>7758.4</v>
      </c>
      <c r="O23" s="47">
        <f t="shared" si="0"/>
        <v>52000</v>
      </c>
      <c r="P23" s="52">
        <v>52000</v>
      </c>
    </row>
    <row r="24" spans="1:16" ht="17.25" thickBot="1">
      <c r="A24" s="23" t="s">
        <v>48</v>
      </c>
      <c r="B24" s="23" t="s">
        <v>50</v>
      </c>
      <c r="C24" s="47">
        <f t="shared" si="0"/>
        <v>336</v>
      </c>
      <c r="D24" s="47">
        <f t="shared" si="0"/>
        <v>300.99999999999994</v>
      </c>
      <c r="E24" s="47">
        <f t="shared" si="0"/>
        <v>353</v>
      </c>
      <c r="F24" s="47">
        <f t="shared" si="0"/>
        <v>378</v>
      </c>
      <c r="G24" s="47">
        <f t="shared" si="0"/>
        <v>429.5</v>
      </c>
      <c r="H24" s="47">
        <f t="shared" si="0"/>
        <v>332</v>
      </c>
      <c r="I24" s="47">
        <f t="shared" si="0"/>
        <v>575</v>
      </c>
      <c r="J24" s="47">
        <f t="shared" si="0"/>
        <v>401</v>
      </c>
      <c r="K24" s="47">
        <f t="shared" si="0"/>
        <v>385</v>
      </c>
      <c r="L24" s="47">
        <f t="shared" si="0"/>
        <v>380</v>
      </c>
      <c r="M24" s="47">
        <f t="shared" si="0"/>
        <v>383.5</v>
      </c>
      <c r="N24" s="47">
        <f t="shared" si="0"/>
        <v>746</v>
      </c>
      <c r="O24" s="47">
        <f t="shared" si="0"/>
        <v>5000</v>
      </c>
      <c r="P24" s="52">
        <v>5000</v>
      </c>
    </row>
    <row r="25" spans="1:16" ht="17.25" thickBot="1">
      <c r="A25" s="23" t="s">
        <v>37</v>
      </c>
      <c r="B25" s="23" t="s">
        <v>44</v>
      </c>
      <c r="C25" s="47">
        <f t="shared" si="0"/>
        <v>268.8</v>
      </c>
      <c r="D25" s="47">
        <f t="shared" si="0"/>
        <v>240.8</v>
      </c>
      <c r="E25" s="47">
        <f t="shared" si="0"/>
        <v>282.4</v>
      </c>
      <c r="F25" s="47">
        <f t="shared" si="0"/>
        <v>302.4</v>
      </c>
      <c r="G25" s="47">
        <f t="shared" si="0"/>
        <v>343.6</v>
      </c>
      <c r="H25" s="47">
        <f t="shared" si="0"/>
        <v>265.6</v>
      </c>
      <c r="I25" s="47">
        <f t="shared" si="0"/>
        <v>460</v>
      </c>
      <c r="J25" s="47">
        <f t="shared" si="0"/>
        <v>320.8</v>
      </c>
      <c r="K25" s="47">
        <f t="shared" si="0"/>
        <v>308</v>
      </c>
      <c r="L25" s="47">
        <f t="shared" si="0"/>
        <v>304</v>
      </c>
      <c r="M25" s="47">
        <f t="shared" si="0"/>
        <v>306.8</v>
      </c>
      <c r="N25" s="47">
        <f t="shared" si="0"/>
        <v>596.8</v>
      </c>
      <c r="O25" s="47">
        <f t="shared" si="0"/>
        <v>4000</v>
      </c>
      <c r="P25" s="52">
        <v>4000</v>
      </c>
    </row>
    <row r="26" spans="1:16" ht="15">
      <c r="A26" s="20"/>
      <c r="B26" s="21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 t="s">
        <v>204</v>
      </c>
      <c r="P26" s="52">
        <f>SUM(P23:P25)</f>
        <v>61000</v>
      </c>
    </row>
    <row r="27" spans="1:16" ht="15.75" thickBot="1">
      <c r="A27" s="20" t="s">
        <v>61</v>
      </c>
      <c r="B27" s="21" t="s">
        <v>56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53"/>
    </row>
    <row r="28" spans="1:16" ht="15.75" thickBot="1">
      <c r="A28" s="22" t="s">
        <v>32</v>
      </c>
      <c r="B28" s="22" t="s">
        <v>40</v>
      </c>
      <c r="C28" s="47">
        <f aca="true" t="shared" si="1" ref="C28:N37">$P28*C$10/100</f>
        <v>110880</v>
      </c>
      <c r="D28" s="47">
        <f t="shared" si="1"/>
        <v>99330</v>
      </c>
      <c r="E28" s="47">
        <f t="shared" si="1"/>
        <v>116490</v>
      </c>
      <c r="F28" s="47">
        <f t="shared" si="1"/>
        <v>124740</v>
      </c>
      <c r="G28" s="47">
        <f t="shared" si="1"/>
        <v>141735</v>
      </c>
      <c r="H28" s="47">
        <f t="shared" si="1"/>
        <v>109560</v>
      </c>
      <c r="I28" s="47">
        <f t="shared" si="1"/>
        <v>189750</v>
      </c>
      <c r="J28" s="47">
        <f t="shared" si="1"/>
        <v>132330</v>
      </c>
      <c r="K28" s="47">
        <f t="shared" si="1"/>
        <v>127050</v>
      </c>
      <c r="L28" s="47">
        <f t="shared" si="1"/>
        <v>125400</v>
      </c>
      <c r="M28" s="47">
        <f t="shared" si="1"/>
        <v>126555</v>
      </c>
      <c r="N28" s="47">
        <f t="shared" si="1"/>
        <v>246180</v>
      </c>
      <c r="O28" s="47">
        <f aca="true" t="shared" si="2" ref="O28:O90">$P28*O$10/100</f>
        <v>1650000</v>
      </c>
      <c r="P28" s="52">
        <v>1650000</v>
      </c>
    </row>
    <row r="29" spans="1:16" ht="15.75" thickBot="1">
      <c r="A29" s="23" t="s">
        <v>33</v>
      </c>
      <c r="B29" s="23" t="s">
        <v>41</v>
      </c>
      <c r="C29" s="47">
        <f t="shared" si="1"/>
        <v>13440</v>
      </c>
      <c r="D29" s="47">
        <f t="shared" si="1"/>
        <v>12040</v>
      </c>
      <c r="E29" s="47">
        <f t="shared" si="1"/>
        <v>14120</v>
      </c>
      <c r="F29" s="47">
        <f t="shared" si="1"/>
        <v>15120</v>
      </c>
      <c r="G29" s="47">
        <f t="shared" si="1"/>
        <v>17180</v>
      </c>
      <c r="H29" s="47">
        <f t="shared" si="1"/>
        <v>13280</v>
      </c>
      <c r="I29" s="47">
        <f t="shared" si="1"/>
        <v>23000</v>
      </c>
      <c r="J29" s="47">
        <f t="shared" si="1"/>
        <v>16040</v>
      </c>
      <c r="K29" s="47">
        <f t="shared" si="1"/>
        <v>15400</v>
      </c>
      <c r="L29" s="47">
        <f t="shared" si="1"/>
        <v>15200</v>
      </c>
      <c r="M29" s="47">
        <f t="shared" si="1"/>
        <v>15340</v>
      </c>
      <c r="N29" s="47">
        <f t="shared" si="1"/>
        <v>29840</v>
      </c>
      <c r="O29" s="47">
        <f t="shared" si="2"/>
        <v>200000</v>
      </c>
      <c r="P29" s="52">
        <v>200000</v>
      </c>
    </row>
    <row r="30" spans="1:16" ht="15.75" thickBot="1">
      <c r="A30" s="23" t="s">
        <v>52</v>
      </c>
      <c r="B30" s="23" t="s">
        <v>57</v>
      </c>
      <c r="C30" s="47">
        <f t="shared" si="1"/>
        <v>67.2</v>
      </c>
      <c r="D30" s="47">
        <f t="shared" si="1"/>
        <v>60.2</v>
      </c>
      <c r="E30" s="47">
        <f t="shared" si="1"/>
        <v>70.6</v>
      </c>
      <c r="F30" s="47">
        <f t="shared" si="1"/>
        <v>75.6</v>
      </c>
      <c r="G30" s="47">
        <f t="shared" si="1"/>
        <v>85.9</v>
      </c>
      <c r="H30" s="47">
        <f t="shared" si="1"/>
        <v>66.4</v>
      </c>
      <c r="I30" s="47">
        <f t="shared" si="1"/>
        <v>115</v>
      </c>
      <c r="J30" s="47">
        <f t="shared" si="1"/>
        <v>80.2</v>
      </c>
      <c r="K30" s="47">
        <f t="shared" si="1"/>
        <v>77</v>
      </c>
      <c r="L30" s="47">
        <f t="shared" si="1"/>
        <v>76</v>
      </c>
      <c r="M30" s="47">
        <f t="shared" si="1"/>
        <v>76.7</v>
      </c>
      <c r="N30" s="47">
        <f t="shared" si="1"/>
        <v>149.2</v>
      </c>
      <c r="O30" s="47">
        <f t="shared" si="2"/>
        <v>1000</v>
      </c>
      <c r="P30" s="52">
        <v>1000</v>
      </c>
    </row>
    <row r="31" spans="1:16" ht="15.75" thickBot="1">
      <c r="A31" s="23" t="s">
        <v>53</v>
      </c>
      <c r="B31" s="23" t="s">
        <v>58</v>
      </c>
      <c r="C31" s="47">
        <f t="shared" si="1"/>
        <v>67.2</v>
      </c>
      <c r="D31" s="47">
        <f t="shared" si="1"/>
        <v>60.2</v>
      </c>
      <c r="E31" s="47">
        <f t="shared" si="1"/>
        <v>70.6</v>
      </c>
      <c r="F31" s="47">
        <f t="shared" si="1"/>
        <v>75.6</v>
      </c>
      <c r="G31" s="47">
        <f t="shared" si="1"/>
        <v>85.9</v>
      </c>
      <c r="H31" s="47">
        <f t="shared" si="1"/>
        <v>66.4</v>
      </c>
      <c r="I31" s="47">
        <f t="shared" si="1"/>
        <v>115</v>
      </c>
      <c r="J31" s="47">
        <f t="shared" si="1"/>
        <v>80.2</v>
      </c>
      <c r="K31" s="47">
        <f t="shared" si="1"/>
        <v>77</v>
      </c>
      <c r="L31" s="47">
        <f t="shared" si="1"/>
        <v>76</v>
      </c>
      <c r="M31" s="47">
        <f t="shared" si="1"/>
        <v>76.7</v>
      </c>
      <c r="N31" s="47">
        <f t="shared" si="1"/>
        <v>149.2</v>
      </c>
      <c r="O31" s="47">
        <f t="shared" si="2"/>
        <v>1000</v>
      </c>
      <c r="P31" s="52">
        <v>1000</v>
      </c>
    </row>
    <row r="32" spans="1:16" ht="15.75" thickBot="1">
      <c r="A32" s="23" t="s">
        <v>75</v>
      </c>
      <c r="B32" s="23" t="s">
        <v>41</v>
      </c>
      <c r="C32" s="47">
        <f t="shared" si="1"/>
        <v>6720</v>
      </c>
      <c r="D32" s="47">
        <f t="shared" si="1"/>
        <v>6020</v>
      </c>
      <c r="E32" s="47">
        <f t="shared" si="1"/>
        <v>7060</v>
      </c>
      <c r="F32" s="47">
        <f t="shared" si="1"/>
        <v>7560</v>
      </c>
      <c r="G32" s="47">
        <f t="shared" si="1"/>
        <v>8590</v>
      </c>
      <c r="H32" s="47">
        <f t="shared" si="1"/>
        <v>6640</v>
      </c>
      <c r="I32" s="47">
        <f t="shared" si="1"/>
        <v>11500</v>
      </c>
      <c r="J32" s="47">
        <f t="shared" si="1"/>
        <v>8020</v>
      </c>
      <c r="K32" s="47">
        <f t="shared" si="1"/>
        <v>7700</v>
      </c>
      <c r="L32" s="47">
        <f t="shared" si="1"/>
        <v>7600</v>
      </c>
      <c r="M32" s="47">
        <f t="shared" si="1"/>
        <v>7670</v>
      </c>
      <c r="N32" s="47">
        <f t="shared" si="1"/>
        <v>14920</v>
      </c>
      <c r="O32" s="47">
        <f t="shared" si="2"/>
        <v>100000</v>
      </c>
      <c r="P32" s="52">
        <v>100000</v>
      </c>
    </row>
    <row r="33" spans="1:16" ht="15.75" thickBot="1">
      <c r="A33" s="23" t="s">
        <v>38</v>
      </c>
      <c r="B33" s="23" t="s">
        <v>49</v>
      </c>
      <c r="C33" s="47">
        <f t="shared" si="1"/>
        <v>1344</v>
      </c>
      <c r="D33" s="47">
        <f t="shared" si="1"/>
        <v>1203.9999999999998</v>
      </c>
      <c r="E33" s="47">
        <f t="shared" si="1"/>
        <v>1412</v>
      </c>
      <c r="F33" s="47">
        <f t="shared" si="1"/>
        <v>1512</v>
      </c>
      <c r="G33" s="47">
        <f t="shared" si="1"/>
        <v>1718</v>
      </c>
      <c r="H33" s="47">
        <f t="shared" si="1"/>
        <v>1328</v>
      </c>
      <c r="I33" s="47">
        <f t="shared" si="1"/>
        <v>2300</v>
      </c>
      <c r="J33" s="47">
        <f t="shared" si="1"/>
        <v>1604</v>
      </c>
      <c r="K33" s="47">
        <f t="shared" si="1"/>
        <v>1540</v>
      </c>
      <c r="L33" s="47">
        <f t="shared" si="1"/>
        <v>1520</v>
      </c>
      <c r="M33" s="47">
        <f t="shared" si="1"/>
        <v>1534</v>
      </c>
      <c r="N33" s="47">
        <f t="shared" si="1"/>
        <v>2984</v>
      </c>
      <c r="O33" s="47">
        <f t="shared" si="2"/>
        <v>20000</v>
      </c>
      <c r="P33" s="52">
        <v>20000</v>
      </c>
    </row>
    <row r="34" spans="1:16" ht="15.75" thickBot="1">
      <c r="A34" s="23" t="s">
        <v>35</v>
      </c>
      <c r="B34" s="23" t="s">
        <v>42</v>
      </c>
      <c r="C34" s="47">
        <f t="shared" si="1"/>
        <v>6720</v>
      </c>
      <c r="D34" s="47">
        <f t="shared" si="1"/>
        <v>6020</v>
      </c>
      <c r="E34" s="47">
        <f t="shared" si="1"/>
        <v>7060</v>
      </c>
      <c r="F34" s="47">
        <f t="shared" si="1"/>
        <v>7560</v>
      </c>
      <c r="G34" s="47">
        <f t="shared" si="1"/>
        <v>8590</v>
      </c>
      <c r="H34" s="47">
        <f t="shared" si="1"/>
        <v>6640</v>
      </c>
      <c r="I34" s="47">
        <f t="shared" si="1"/>
        <v>11500</v>
      </c>
      <c r="J34" s="47">
        <f t="shared" si="1"/>
        <v>8020</v>
      </c>
      <c r="K34" s="47">
        <f t="shared" si="1"/>
        <v>7700</v>
      </c>
      <c r="L34" s="47">
        <f t="shared" si="1"/>
        <v>7600</v>
      </c>
      <c r="M34" s="47">
        <f t="shared" si="1"/>
        <v>7670</v>
      </c>
      <c r="N34" s="47">
        <f t="shared" si="1"/>
        <v>14920</v>
      </c>
      <c r="O34" s="47">
        <f t="shared" si="2"/>
        <v>100000</v>
      </c>
      <c r="P34" s="52">
        <v>100000</v>
      </c>
    </row>
    <row r="35" spans="1:16" ht="17.25" thickBot="1">
      <c r="A35" s="23" t="s">
        <v>54</v>
      </c>
      <c r="B35" s="23" t="s">
        <v>64</v>
      </c>
      <c r="C35" s="47">
        <f t="shared" si="1"/>
        <v>67.2</v>
      </c>
      <c r="D35" s="47">
        <f t="shared" si="1"/>
        <v>60.2</v>
      </c>
      <c r="E35" s="47">
        <f t="shared" si="1"/>
        <v>70.6</v>
      </c>
      <c r="F35" s="47">
        <f t="shared" si="1"/>
        <v>75.6</v>
      </c>
      <c r="G35" s="47">
        <f t="shared" si="1"/>
        <v>85.9</v>
      </c>
      <c r="H35" s="47">
        <f t="shared" si="1"/>
        <v>66.4</v>
      </c>
      <c r="I35" s="47">
        <f t="shared" si="1"/>
        <v>115</v>
      </c>
      <c r="J35" s="47">
        <f t="shared" si="1"/>
        <v>80.2</v>
      </c>
      <c r="K35" s="47">
        <f t="shared" si="1"/>
        <v>77</v>
      </c>
      <c r="L35" s="47">
        <f t="shared" si="1"/>
        <v>76</v>
      </c>
      <c r="M35" s="47">
        <f t="shared" si="1"/>
        <v>76.7</v>
      </c>
      <c r="N35" s="47">
        <f t="shared" si="1"/>
        <v>149.2</v>
      </c>
      <c r="O35" s="47">
        <f t="shared" si="2"/>
        <v>1000</v>
      </c>
      <c r="P35" s="52">
        <v>1000</v>
      </c>
    </row>
    <row r="36" spans="1:16" ht="17.25" thickBot="1">
      <c r="A36" s="23" t="s">
        <v>36</v>
      </c>
      <c r="B36" s="23" t="s">
        <v>65</v>
      </c>
      <c r="C36" s="47">
        <f t="shared" si="1"/>
        <v>10080</v>
      </c>
      <c r="D36" s="47">
        <f t="shared" si="1"/>
        <v>9029.999999999998</v>
      </c>
      <c r="E36" s="47">
        <f t="shared" si="1"/>
        <v>10590</v>
      </c>
      <c r="F36" s="47">
        <f t="shared" si="1"/>
        <v>11340</v>
      </c>
      <c r="G36" s="47">
        <f t="shared" si="1"/>
        <v>12885</v>
      </c>
      <c r="H36" s="47">
        <f t="shared" si="1"/>
        <v>9960</v>
      </c>
      <c r="I36" s="47">
        <f t="shared" si="1"/>
        <v>17250</v>
      </c>
      <c r="J36" s="47">
        <f t="shared" si="1"/>
        <v>12030</v>
      </c>
      <c r="K36" s="47">
        <f t="shared" si="1"/>
        <v>11550</v>
      </c>
      <c r="L36" s="47">
        <f t="shared" si="1"/>
        <v>11400</v>
      </c>
      <c r="M36" s="47">
        <f t="shared" si="1"/>
        <v>11505</v>
      </c>
      <c r="N36" s="47">
        <f t="shared" si="1"/>
        <v>22380</v>
      </c>
      <c r="O36" s="47">
        <f t="shared" si="2"/>
        <v>150000</v>
      </c>
      <c r="P36" s="52">
        <v>150000</v>
      </c>
    </row>
    <row r="37" spans="1:16" ht="17.25" thickBot="1">
      <c r="A37" s="23" t="s">
        <v>37</v>
      </c>
      <c r="B37" s="23" t="s">
        <v>44</v>
      </c>
      <c r="C37" s="47">
        <f t="shared" si="1"/>
        <v>672</v>
      </c>
      <c r="D37" s="47">
        <f t="shared" si="1"/>
        <v>601.9999999999999</v>
      </c>
      <c r="E37" s="47">
        <f t="shared" si="1"/>
        <v>706</v>
      </c>
      <c r="F37" s="47">
        <f t="shared" si="1"/>
        <v>756</v>
      </c>
      <c r="G37" s="47">
        <f t="shared" si="1"/>
        <v>859</v>
      </c>
      <c r="H37" s="47">
        <f t="shared" si="1"/>
        <v>664</v>
      </c>
      <c r="I37" s="47">
        <f t="shared" si="1"/>
        <v>1150</v>
      </c>
      <c r="J37" s="47">
        <f t="shared" si="1"/>
        <v>802</v>
      </c>
      <c r="K37" s="47">
        <f t="shared" si="1"/>
        <v>770</v>
      </c>
      <c r="L37" s="47">
        <f t="shared" si="1"/>
        <v>760</v>
      </c>
      <c r="M37" s="47">
        <f t="shared" si="1"/>
        <v>767</v>
      </c>
      <c r="N37" s="47">
        <f t="shared" si="1"/>
        <v>1492</v>
      </c>
      <c r="O37" s="47">
        <f t="shared" si="2"/>
        <v>10000</v>
      </c>
      <c r="P37" s="52">
        <v>10000</v>
      </c>
    </row>
    <row r="38" spans="1:16" ht="15.75" thickBot="1">
      <c r="A38" s="23"/>
      <c r="B38" s="23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52"/>
    </row>
    <row r="39" spans="1:16" ht="15">
      <c r="A39" s="20"/>
      <c r="B39" s="21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53"/>
    </row>
    <row r="40" spans="1:16" ht="15">
      <c r="A40" s="20" t="s">
        <v>62</v>
      </c>
      <c r="B40" s="21" t="s">
        <v>63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53"/>
    </row>
    <row r="41" spans="1:16" ht="17.25" thickBot="1">
      <c r="A41" s="24" t="s">
        <v>36</v>
      </c>
      <c r="B41" s="23" t="s">
        <v>65</v>
      </c>
      <c r="C41" s="47">
        <f aca="true" t="shared" si="3" ref="C41:N41">$P41*C$10/100</f>
        <v>134.4</v>
      </c>
      <c r="D41" s="47">
        <f t="shared" si="3"/>
        <v>120.4</v>
      </c>
      <c r="E41" s="47">
        <f t="shared" si="3"/>
        <v>141.2</v>
      </c>
      <c r="F41" s="47">
        <f t="shared" si="3"/>
        <v>151.2</v>
      </c>
      <c r="G41" s="47">
        <f t="shared" si="3"/>
        <v>171.8</v>
      </c>
      <c r="H41" s="47">
        <f t="shared" si="3"/>
        <v>132.8</v>
      </c>
      <c r="I41" s="47">
        <f t="shared" si="3"/>
        <v>230</v>
      </c>
      <c r="J41" s="47">
        <f t="shared" si="3"/>
        <v>160.4</v>
      </c>
      <c r="K41" s="47">
        <f t="shared" si="3"/>
        <v>154</v>
      </c>
      <c r="L41" s="47">
        <f t="shared" si="3"/>
        <v>152</v>
      </c>
      <c r="M41" s="47">
        <f t="shared" si="3"/>
        <v>153.4</v>
      </c>
      <c r="N41" s="47">
        <f t="shared" si="3"/>
        <v>298.4</v>
      </c>
      <c r="O41" s="47">
        <f t="shared" si="2"/>
        <v>2000</v>
      </c>
      <c r="P41" s="52">
        <v>2000</v>
      </c>
    </row>
    <row r="42" spans="1:16" ht="15">
      <c r="A42" s="20"/>
      <c r="B42" s="21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53"/>
    </row>
    <row r="43" spans="1:16" ht="15">
      <c r="A43" s="20" t="s">
        <v>66</v>
      </c>
      <c r="B43" s="21" t="s">
        <v>25</v>
      </c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53"/>
    </row>
    <row r="44" spans="1:16" ht="15">
      <c r="A44" s="24" t="s">
        <v>55</v>
      </c>
      <c r="B44" s="25" t="s">
        <v>59</v>
      </c>
      <c r="C44" s="47">
        <f aca="true" t="shared" si="4" ref="C44:N44">$P44*C$10/100</f>
        <v>4368</v>
      </c>
      <c r="D44" s="47">
        <f t="shared" si="4"/>
        <v>3913</v>
      </c>
      <c r="E44" s="47">
        <f t="shared" si="4"/>
        <v>4589</v>
      </c>
      <c r="F44" s="47">
        <f t="shared" si="4"/>
        <v>4914</v>
      </c>
      <c r="G44" s="47">
        <f t="shared" si="4"/>
        <v>5583.5</v>
      </c>
      <c r="H44" s="47">
        <f t="shared" si="4"/>
        <v>4316</v>
      </c>
      <c r="I44" s="47">
        <f t="shared" si="4"/>
        <v>7475</v>
      </c>
      <c r="J44" s="47">
        <f t="shared" si="4"/>
        <v>5213</v>
      </c>
      <c r="K44" s="47">
        <f t="shared" si="4"/>
        <v>5005</v>
      </c>
      <c r="L44" s="47">
        <f t="shared" si="4"/>
        <v>4940</v>
      </c>
      <c r="M44" s="47">
        <f t="shared" si="4"/>
        <v>4985.5</v>
      </c>
      <c r="N44" s="47">
        <f t="shared" si="4"/>
        <v>9698</v>
      </c>
      <c r="O44" s="47">
        <f t="shared" si="2"/>
        <v>65000</v>
      </c>
      <c r="P44" s="52">
        <v>65000</v>
      </c>
    </row>
    <row r="45" spans="1:16" ht="15">
      <c r="A45" s="26"/>
      <c r="B45" s="2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 t="s">
        <v>204</v>
      </c>
      <c r="P45" s="52">
        <f>SUM(P28:P44)</f>
        <v>2300000</v>
      </c>
    </row>
    <row r="46" spans="1:16" ht="15">
      <c r="A46" s="20" t="s">
        <v>67</v>
      </c>
      <c r="B46" s="21" t="s">
        <v>68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53"/>
    </row>
    <row r="47" spans="1:16" ht="15">
      <c r="A47" s="24" t="s">
        <v>69</v>
      </c>
      <c r="B47" s="25" t="s">
        <v>74</v>
      </c>
      <c r="C47" s="47">
        <f aca="true" t="shared" si="5" ref="C47:N52">$P47*C$10/100</f>
        <v>3494.4</v>
      </c>
      <c r="D47" s="47">
        <f t="shared" si="5"/>
        <v>3130.4</v>
      </c>
      <c r="E47" s="47">
        <f t="shared" si="5"/>
        <v>3671.2</v>
      </c>
      <c r="F47" s="47">
        <f t="shared" si="5"/>
        <v>3931.2</v>
      </c>
      <c r="G47" s="47">
        <f t="shared" si="5"/>
        <v>4466.8</v>
      </c>
      <c r="H47" s="47">
        <f t="shared" si="5"/>
        <v>3452.8</v>
      </c>
      <c r="I47" s="47">
        <f t="shared" si="5"/>
        <v>5980</v>
      </c>
      <c r="J47" s="47">
        <f t="shared" si="5"/>
        <v>4170.4</v>
      </c>
      <c r="K47" s="47">
        <f t="shared" si="5"/>
        <v>4004</v>
      </c>
      <c r="L47" s="47">
        <f t="shared" si="5"/>
        <v>3952</v>
      </c>
      <c r="M47" s="47">
        <f t="shared" si="5"/>
        <v>3988.4</v>
      </c>
      <c r="N47" s="47">
        <f t="shared" si="5"/>
        <v>7758.4</v>
      </c>
      <c r="O47" s="47">
        <f t="shared" si="2"/>
        <v>52000</v>
      </c>
      <c r="P47" s="52">
        <v>52000</v>
      </c>
    </row>
    <row r="48" spans="1:16" ht="15.75" thickBot="1">
      <c r="A48" s="24" t="s">
        <v>70</v>
      </c>
      <c r="B48" s="23" t="s">
        <v>49</v>
      </c>
      <c r="C48" s="47">
        <f t="shared" si="5"/>
        <v>336</v>
      </c>
      <c r="D48" s="47">
        <f t="shared" si="5"/>
        <v>300.99999999999994</v>
      </c>
      <c r="E48" s="47">
        <f t="shared" si="5"/>
        <v>353</v>
      </c>
      <c r="F48" s="47">
        <f t="shared" si="5"/>
        <v>378</v>
      </c>
      <c r="G48" s="47">
        <f t="shared" si="5"/>
        <v>429.5</v>
      </c>
      <c r="H48" s="47">
        <f t="shared" si="5"/>
        <v>332</v>
      </c>
      <c r="I48" s="47">
        <f t="shared" si="5"/>
        <v>575</v>
      </c>
      <c r="J48" s="47">
        <f t="shared" si="5"/>
        <v>401</v>
      </c>
      <c r="K48" s="47">
        <f t="shared" si="5"/>
        <v>385</v>
      </c>
      <c r="L48" s="47">
        <f t="shared" si="5"/>
        <v>380</v>
      </c>
      <c r="M48" s="47">
        <f t="shared" si="5"/>
        <v>383.5</v>
      </c>
      <c r="N48" s="47">
        <f t="shared" si="5"/>
        <v>746</v>
      </c>
      <c r="O48" s="47">
        <f t="shared" si="2"/>
        <v>5000</v>
      </c>
      <c r="P48" s="52">
        <v>5000</v>
      </c>
    </row>
    <row r="49" spans="1:16" ht="15.75" thickBot="1">
      <c r="A49" s="24" t="s">
        <v>35</v>
      </c>
      <c r="B49" s="23" t="s">
        <v>42</v>
      </c>
      <c r="C49" s="47">
        <f t="shared" si="5"/>
        <v>67.2</v>
      </c>
      <c r="D49" s="47">
        <f t="shared" si="5"/>
        <v>60.2</v>
      </c>
      <c r="E49" s="47">
        <f t="shared" si="5"/>
        <v>70.6</v>
      </c>
      <c r="F49" s="47">
        <f t="shared" si="5"/>
        <v>75.6</v>
      </c>
      <c r="G49" s="47">
        <f t="shared" si="5"/>
        <v>85.9</v>
      </c>
      <c r="H49" s="47">
        <f t="shared" si="5"/>
        <v>66.4</v>
      </c>
      <c r="I49" s="47">
        <f t="shared" si="5"/>
        <v>115</v>
      </c>
      <c r="J49" s="47">
        <f t="shared" si="5"/>
        <v>80.2</v>
      </c>
      <c r="K49" s="47">
        <f t="shared" si="5"/>
        <v>77</v>
      </c>
      <c r="L49" s="47">
        <f t="shared" si="5"/>
        <v>76</v>
      </c>
      <c r="M49" s="47">
        <f t="shared" si="5"/>
        <v>76.7</v>
      </c>
      <c r="N49" s="47">
        <f t="shared" si="5"/>
        <v>149.2</v>
      </c>
      <c r="O49" s="47">
        <f t="shared" si="2"/>
        <v>1000</v>
      </c>
      <c r="P49" s="52">
        <v>1000</v>
      </c>
    </row>
    <row r="50" spans="1:16" ht="17.25" thickBot="1">
      <c r="A50" s="24" t="s">
        <v>71</v>
      </c>
      <c r="B50" s="23" t="s">
        <v>64</v>
      </c>
      <c r="C50" s="47">
        <f t="shared" si="5"/>
        <v>0.672</v>
      </c>
      <c r="D50" s="47">
        <f t="shared" si="5"/>
        <v>0.602</v>
      </c>
      <c r="E50" s="47">
        <f t="shared" si="5"/>
        <v>0.706</v>
      </c>
      <c r="F50" s="47">
        <f t="shared" si="5"/>
        <v>0.7559999999999999</v>
      </c>
      <c r="G50" s="47">
        <f t="shared" si="5"/>
        <v>0.8590000000000001</v>
      </c>
      <c r="H50" s="47">
        <f t="shared" si="5"/>
        <v>0.6639999999999999</v>
      </c>
      <c r="I50" s="47">
        <f t="shared" si="5"/>
        <v>1.15</v>
      </c>
      <c r="J50" s="47">
        <f t="shared" si="5"/>
        <v>0.8019999999999999</v>
      </c>
      <c r="K50" s="47">
        <f t="shared" si="5"/>
        <v>0.77</v>
      </c>
      <c r="L50" s="47">
        <f t="shared" si="5"/>
        <v>0.76</v>
      </c>
      <c r="M50" s="47">
        <f t="shared" si="5"/>
        <v>0.767</v>
      </c>
      <c r="N50" s="47">
        <f t="shared" si="5"/>
        <v>1.492</v>
      </c>
      <c r="O50" s="47">
        <f t="shared" si="2"/>
        <v>10</v>
      </c>
      <c r="P50" s="54">
        <v>10</v>
      </c>
    </row>
    <row r="51" spans="1:16" ht="17.25" thickBot="1">
      <c r="A51" s="24" t="s">
        <v>72</v>
      </c>
      <c r="B51" s="23" t="s">
        <v>65</v>
      </c>
      <c r="C51" s="47">
        <f t="shared" si="5"/>
        <v>134.4</v>
      </c>
      <c r="D51" s="47">
        <f t="shared" si="5"/>
        <v>120.4</v>
      </c>
      <c r="E51" s="47">
        <f t="shared" si="5"/>
        <v>141.2</v>
      </c>
      <c r="F51" s="47">
        <f t="shared" si="5"/>
        <v>151.2</v>
      </c>
      <c r="G51" s="47">
        <f t="shared" si="5"/>
        <v>171.8</v>
      </c>
      <c r="H51" s="47">
        <f t="shared" si="5"/>
        <v>132.8</v>
      </c>
      <c r="I51" s="47">
        <f t="shared" si="5"/>
        <v>230</v>
      </c>
      <c r="J51" s="47">
        <f t="shared" si="5"/>
        <v>160.4</v>
      </c>
      <c r="K51" s="47">
        <f t="shared" si="5"/>
        <v>154</v>
      </c>
      <c r="L51" s="47">
        <f t="shared" si="5"/>
        <v>152</v>
      </c>
      <c r="M51" s="47">
        <f t="shared" si="5"/>
        <v>153.4</v>
      </c>
      <c r="N51" s="47">
        <f t="shared" si="5"/>
        <v>298.4</v>
      </c>
      <c r="O51" s="47">
        <f t="shared" si="2"/>
        <v>2000</v>
      </c>
      <c r="P51" s="52">
        <v>2000</v>
      </c>
    </row>
    <row r="52" spans="1:16" ht="17.25" thickBot="1">
      <c r="A52" s="24" t="s">
        <v>73</v>
      </c>
      <c r="B52" s="23" t="s">
        <v>44</v>
      </c>
      <c r="C52" s="47">
        <f t="shared" si="5"/>
        <v>0.672</v>
      </c>
      <c r="D52" s="47">
        <f t="shared" si="5"/>
        <v>0.602</v>
      </c>
      <c r="E52" s="47">
        <f t="shared" si="5"/>
        <v>0.706</v>
      </c>
      <c r="F52" s="47">
        <f t="shared" si="5"/>
        <v>0.7559999999999999</v>
      </c>
      <c r="G52" s="47">
        <f t="shared" si="5"/>
        <v>0.8590000000000001</v>
      </c>
      <c r="H52" s="47">
        <f t="shared" si="5"/>
        <v>0.6639999999999999</v>
      </c>
      <c r="I52" s="47">
        <f t="shared" si="5"/>
        <v>1.15</v>
      </c>
      <c r="J52" s="47">
        <f t="shared" si="5"/>
        <v>0.8019999999999999</v>
      </c>
      <c r="K52" s="47">
        <f t="shared" si="5"/>
        <v>0.77</v>
      </c>
      <c r="L52" s="47">
        <f t="shared" si="5"/>
        <v>0.76</v>
      </c>
      <c r="M52" s="47">
        <f t="shared" si="5"/>
        <v>0.767</v>
      </c>
      <c r="N52" s="47">
        <f t="shared" si="5"/>
        <v>1.492</v>
      </c>
      <c r="O52" s="47">
        <f t="shared" si="2"/>
        <v>10</v>
      </c>
      <c r="P52" s="54">
        <v>10</v>
      </c>
    </row>
    <row r="53" spans="1:16" ht="15">
      <c r="A53" s="26"/>
      <c r="B53" s="2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52"/>
    </row>
    <row r="54" spans="1:16" ht="15">
      <c r="A54" s="20" t="s">
        <v>76</v>
      </c>
      <c r="B54" s="21" t="s">
        <v>77</v>
      </c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53"/>
    </row>
    <row r="55" spans="1:16" ht="15">
      <c r="A55" s="24" t="s">
        <v>79</v>
      </c>
      <c r="B55" s="25" t="s">
        <v>78</v>
      </c>
      <c r="C55" s="47">
        <f aca="true" t="shared" si="6" ref="C55:N55">$P55*C$10/100</f>
        <v>6720</v>
      </c>
      <c r="D55" s="47">
        <f t="shared" si="6"/>
        <v>6020</v>
      </c>
      <c r="E55" s="47">
        <f t="shared" si="6"/>
        <v>7060</v>
      </c>
      <c r="F55" s="47">
        <f t="shared" si="6"/>
        <v>7560</v>
      </c>
      <c r="G55" s="47">
        <f t="shared" si="6"/>
        <v>8590</v>
      </c>
      <c r="H55" s="47">
        <f t="shared" si="6"/>
        <v>6640</v>
      </c>
      <c r="I55" s="47">
        <f t="shared" si="6"/>
        <v>11500</v>
      </c>
      <c r="J55" s="47">
        <f t="shared" si="6"/>
        <v>8020</v>
      </c>
      <c r="K55" s="47">
        <f t="shared" si="6"/>
        <v>7700</v>
      </c>
      <c r="L55" s="47">
        <f t="shared" si="6"/>
        <v>7600</v>
      </c>
      <c r="M55" s="47">
        <f t="shared" si="6"/>
        <v>7670</v>
      </c>
      <c r="N55" s="47">
        <f t="shared" si="6"/>
        <v>14920</v>
      </c>
      <c r="O55" s="47">
        <f t="shared" si="2"/>
        <v>100000</v>
      </c>
      <c r="P55" s="52">
        <v>100000</v>
      </c>
    </row>
    <row r="56" spans="1:16" ht="15">
      <c r="A56" s="26"/>
      <c r="B56" s="2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53"/>
    </row>
    <row r="57" spans="1:16" ht="15">
      <c r="A57" s="20" t="s">
        <v>80</v>
      </c>
      <c r="B57" s="21" t="s">
        <v>81</v>
      </c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53"/>
    </row>
    <row r="58" spans="1:16" ht="15">
      <c r="A58" s="24" t="s">
        <v>83</v>
      </c>
      <c r="B58" s="25" t="s">
        <v>82</v>
      </c>
      <c r="C58" s="47">
        <f aca="true" t="shared" si="7" ref="C58:N58">$P58*C$10/100</f>
        <v>6720</v>
      </c>
      <c r="D58" s="47">
        <f t="shared" si="7"/>
        <v>6020</v>
      </c>
      <c r="E58" s="47">
        <f t="shared" si="7"/>
        <v>7060</v>
      </c>
      <c r="F58" s="47">
        <f t="shared" si="7"/>
        <v>7560</v>
      </c>
      <c r="G58" s="47">
        <f t="shared" si="7"/>
        <v>8590</v>
      </c>
      <c r="H58" s="47">
        <f t="shared" si="7"/>
        <v>6640</v>
      </c>
      <c r="I58" s="47">
        <f t="shared" si="7"/>
        <v>11500</v>
      </c>
      <c r="J58" s="47">
        <f t="shared" si="7"/>
        <v>8020</v>
      </c>
      <c r="K58" s="47">
        <f t="shared" si="7"/>
        <v>7700</v>
      </c>
      <c r="L58" s="47">
        <f t="shared" si="7"/>
        <v>7600</v>
      </c>
      <c r="M58" s="47">
        <f t="shared" si="7"/>
        <v>7670</v>
      </c>
      <c r="N58" s="47">
        <f t="shared" si="7"/>
        <v>14920</v>
      </c>
      <c r="O58" s="47">
        <f t="shared" si="2"/>
        <v>100000</v>
      </c>
      <c r="P58" s="52">
        <v>100000</v>
      </c>
    </row>
    <row r="59" spans="1:16" ht="15">
      <c r="A59" s="20"/>
      <c r="B59" s="21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53"/>
    </row>
    <row r="60" spans="1:16" ht="15">
      <c r="A60" s="20" t="s">
        <v>84</v>
      </c>
      <c r="B60" s="21" t="s">
        <v>85</v>
      </c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52"/>
    </row>
    <row r="61" spans="1:16" ht="15">
      <c r="A61" s="24" t="s">
        <v>86</v>
      </c>
      <c r="B61" s="25" t="s">
        <v>141</v>
      </c>
      <c r="C61" s="47">
        <f aca="true" t="shared" si="8" ref="C61:N62">$P61*C$10/100</f>
        <v>4704</v>
      </c>
      <c r="D61" s="47">
        <f t="shared" si="8"/>
        <v>4213.999999999999</v>
      </c>
      <c r="E61" s="47">
        <f t="shared" si="8"/>
        <v>4942</v>
      </c>
      <c r="F61" s="47">
        <f t="shared" si="8"/>
        <v>5292</v>
      </c>
      <c r="G61" s="47">
        <f t="shared" si="8"/>
        <v>6013</v>
      </c>
      <c r="H61" s="47">
        <f t="shared" si="8"/>
        <v>4648</v>
      </c>
      <c r="I61" s="47">
        <f t="shared" si="8"/>
        <v>8050</v>
      </c>
      <c r="J61" s="47">
        <f t="shared" si="8"/>
        <v>5614</v>
      </c>
      <c r="K61" s="47">
        <f t="shared" si="8"/>
        <v>5390</v>
      </c>
      <c r="L61" s="47">
        <f t="shared" si="8"/>
        <v>5320</v>
      </c>
      <c r="M61" s="47">
        <f t="shared" si="8"/>
        <v>5369</v>
      </c>
      <c r="N61" s="47">
        <f t="shared" si="8"/>
        <v>10444</v>
      </c>
      <c r="O61" s="47">
        <f t="shared" si="2"/>
        <v>70000</v>
      </c>
      <c r="P61" s="52">
        <v>70000</v>
      </c>
    </row>
    <row r="62" spans="1:16" ht="15">
      <c r="A62" s="24" t="s">
        <v>87</v>
      </c>
      <c r="B62" s="25" t="s">
        <v>88</v>
      </c>
      <c r="C62" s="47">
        <f t="shared" si="8"/>
        <v>2014.656</v>
      </c>
      <c r="D62" s="47">
        <f t="shared" si="8"/>
        <v>1804.7959999999998</v>
      </c>
      <c r="E62" s="47">
        <f t="shared" si="8"/>
        <v>2116.5879999999997</v>
      </c>
      <c r="F62" s="47">
        <f t="shared" si="8"/>
        <v>2266.488</v>
      </c>
      <c r="G62" s="47">
        <f t="shared" si="8"/>
        <v>2575.2819999999997</v>
      </c>
      <c r="H62" s="47">
        <f t="shared" si="8"/>
        <v>1990.6719999999998</v>
      </c>
      <c r="I62" s="47">
        <f t="shared" si="8"/>
        <v>3447.7</v>
      </c>
      <c r="J62" s="47">
        <f t="shared" si="8"/>
        <v>2404.3959999999997</v>
      </c>
      <c r="K62" s="47">
        <f t="shared" si="8"/>
        <v>2308.46</v>
      </c>
      <c r="L62" s="47">
        <f t="shared" si="8"/>
        <v>2278.48</v>
      </c>
      <c r="M62" s="47">
        <f t="shared" si="8"/>
        <v>2299.466</v>
      </c>
      <c r="N62" s="47">
        <f t="shared" si="8"/>
        <v>4473.016</v>
      </c>
      <c r="O62" s="47">
        <f t="shared" si="2"/>
        <v>29980</v>
      </c>
      <c r="P62" s="52">
        <v>29980</v>
      </c>
    </row>
    <row r="63" spans="1:16" ht="15">
      <c r="A63" s="20"/>
      <c r="B63" s="21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 t="s">
        <v>204</v>
      </c>
      <c r="P63" s="52">
        <f>SUM(P47:P62)</f>
        <v>360000</v>
      </c>
    </row>
    <row r="64" spans="1:16" ht="15">
      <c r="A64" s="20" t="s">
        <v>89</v>
      </c>
      <c r="B64" s="21" t="s">
        <v>139</v>
      </c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53"/>
    </row>
    <row r="65" spans="1:16" ht="15">
      <c r="A65" s="24" t="s">
        <v>90</v>
      </c>
      <c r="B65" s="25" t="s">
        <v>42</v>
      </c>
      <c r="C65" s="47">
        <f aca="true" t="shared" si="9" ref="C65:N67">$P65*C$10/100</f>
        <v>1344</v>
      </c>
      <c r="D65" s="47">
        <f t="shared" si="9"/>
        <v>1203.9999999999998</v>
      </c>
      <c r="E65" s="47">
        <f t="shared" si="9"/>
        <v>1412</v>
      </c>
      <c r="F65" s="47">
        <f t="shared" si="9"/>
        <v>1512</v>
      </c>
      <c r="G65" s="47">
        <f t="shared" si="9"/>
        <v>1718</v>
      </c>
      <c r="H65" s="47">
        <f t="shared" si="9"/>
        <v>1328</v>
      </c>
      <c r="I65" s="47">
        <f t="shared" si="9"/>
        <v>2300</v>
      </c>
      <c r="J65" s="47">
        <f t="shared" si="9"/>
        <v>1604</v>
      </c>
      <c r="K65" s="47">
        <f t="shared" si="9"/>
        <v>1540</v>
      </c>
      <c r="L65" s="47">
        <f t="shared" si="9"/>
        <v>1520</v>
      </c>
      <c r="M65" s="47">
        <f t="shared" si="9"/>
        <v>1534</v>
      </c>
      <c r="N65" s="47">
        <f t="shared" si="9"/>
        <v>2984</v>
      </c>
      <c r="O65" s="47">
        <f t="shared" si="2"/>
        <v>20000</v>
      </c>
      <c r="P65" s="52">
        <v>20000</v>
      </c>
    </row>
    <row r="66" spans="1:16" ht="15">
      <c r="A66" s="24" t="s">
        <v>72</v>
      </c>
      <c r="B66" s="25" t="s">
        <v>51</v>
      </c>
      <c r="C66" s="47">
        <f t="shared" si="9"/>
        <v>201.6</v>
      </c>
      <c r="D66" s="47">
        <f t="shared" si="9"/>
        <v>180.6</v>
      </c>
      <c r="E66" s="47">
        <f t="shared" si="9"/>
        <v>211.8</v>
      </c>
      <c r="F66" s="47">
        <f t="shared" si="9"/>
        <v>226.8</v>
      </c>
      <c r="G66" s="47">
        <f t="shared" si="9"/>
        <v>257.7</v>
      </c>
      <c r="H66" s="47">
        <f t="shared" si="9"/>
        <v>199.2</v>
      </c>
      <c r="I66" s="47">
        <f t="shared" si="9"/>
        <v>345</v>
      </c>
      <c r="J66" s="47">
        <f t="shared" si="9"/>
        <v>240.6</v>
      </c>
      <c r="K66" s="47">
        <f t="shared" si="9"/>
        <v>231</v>
      </c>
      <c r="L66" s="47">
        <f t="shared" si="9"/>
        <v>228</v>
      </c>
      <c r="M66" s="47">
        <f t="shared" si="9"/>
        <v>230.1</v>
      </c>
      <c r="N66" s="47">
        <f t="shared" si="9"/>
        <v>447.6</v>
      </c>
      <c r="O66" s="47">
        <f t="shared" si="2"/>
        <v>3000</v>
      </c>
      <c r="P66" s="52">
        <v>3000</v>
      </c>
    </row>
    <row r="67" spans="1:16" ht="15">
      <c r="A67" s="24" t="s">
        <v>91</v>
      </c>
      <c r="B67" s="25" t="s">
        <v>46</v>
      </c>
      <c r="C67" s="47">
        <f t="shared" si="9"/>
        <v>672</v>
      </c>
      <c r="D67" s="47">
        <f t="shared" si="9"/>
        <v>601.9999999999999</v>
      </c>
      <c r="E67" s="47">
        <f t="shared" si="9"/>
        <v>706</v>
      </c>
      <c r="F67" s="47">
        <f t="shared" si="9"/>
        <v>756</v>
      </c>
      <c r="G67" s="47">
        <f t="shared" si="9"/>
        <v>859</v>
      </c>
      <c r="H67" s="47">
        <f t="shared" si="9"/>
        <v>664</v>
      </c>
      <c r="I67" s="47">
        <f t="shared" si="9"/>
        <v>1150</v>
      </c>
      <c r="J67" s="47">
        <f t="shared" si="9"/>
        <v>802</v>
      </c>
      <c r="K67" s="47">
        <f t="shared" si="9"/>
        <v>770</v>
      </c>
      <c r="L67" s="47">
        <f t="shared" si="9"/>
        <v>760</v>
      </c>
      <c r="M67" s="47">
        <f t="shared" si="9"/>
        <v>767</v>
      </c>
      <c r="N67" s="47">
        <f t="shared" si="9"/>
        <v>1492</v>
      </c>
      <c r="O67" s="47">
        <f t="shared" si="2"/>
        <v>10000</v>
      </c>
      <c r="P67" s="52">
        <v>10000</v>
      </c>
    </row>
    <row r="68" spans="1:16" ht="15">
      <c r="A68" s="20"/>
      <c r="B68" s="21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52"/>
    </row>
    <row r="69" spans="1:16" ht="15">
      <c r="A69" s="20" t="s">
        <v>92</v>
      </c>
      <c r="B69" s="21" t="s">
        <v>140</v>
      </c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53"/>
    </row>
    <row r="70" spans="1:16" ht="15">
      <c r="A70" s="24" t="s">
        <v>70</v>
      </c>
      <c r="B70" s="25" t="s">
        <v>93</v>
      </c>
      <c r="C70" s="47">
        <f aca="true" t="shared" si="10" ref="C70:N75">$P70*C$10/100</f>
        <v>5376</v>
      </c>
      <c r="D70" s="47">
        <f t="shared" si="10"/>
        <v>4815.999999999999</v>
      </c>
      <c r="E70" s="47">
        <f t="shared" si="10"/>
        <v>5648</v>
      </c>
      <c r="F70" s="47">
        <f t="shared" si="10"/>
        <v>6048</v>
      </c>
      <c r="G70" s="47">
        <f t="shared" si="10"/>
        <v>6872</v>
      </c>
      <c r="H70" s="47">
        <f t="shared" si="10"/>
        <v>5312</v>
      </c>
      <c r="I70" s="47">
        <f t="shared" si="10"/>
        <v>9200</v>
      </c>
      <c r="J70" s="47">
        <f t="shared" si="10"/>
        <v>6416</v>
      </c>
      <c r="K70" s="47">
        <f t="shared" si="10"/>
        <v>6160</v>
      </c>
      <c r="L70" s="47">
        <f t="shared" si="10"/>
        <v>6080</v>
      </c>
      <c r="M70" s="47">
        <f t="shared" si="10"/>
        <v>6136</v>
      </c>
      <c r="N70" s="47">
        <f t="shared" si="10"/>
        <v>11936</v>
      </c>
      <c r="O70" s="47">
        <f t="shared" si="2"/>
        <v>80000</v>
      </c>
      <c r="P70" s="52">
        <v>80000</v>
      </c>
    </row>
    <row r="71" spans="1:16" ht="15">
      <c r="A71" s="24" t="s">
        <v>90</v>
      </c>
      <c r="B71" s="25" t="s">
        <v>42</v>
      </c>
      <c r="C71" s="47">
        <f t="shared" si="10"/>
        <v>6720</v>
      </c>
      <c r="D71" s="47">
        <f t="shared" si="10"/>
        <v>6020</v>
      </c>
      <c r="E71" s="47">
        <f t="shared" si="10"/>
        <v>7060</v>
      </c>
      <c r="F71" s="47">
        <f t="shared" si="10"/>
        <v>7560</v>
      </c>
      <c r="G71" s="47">
        <f t="shared" si="10"/>
        <v>8590</v>
      </c>
      <c r="H71" s="47">
        <f t="shared" si="10"/>
        <v>6640</v>
      </c>
      <c r="I71" s="47">
        <f t="shared" si="10"/>
        <v>11500</v>
      </c>
      <c r="J71" s="47">
        <f t="shared" si="10"/>
        <v>8020</v>
      </c>
      <c r="K71" s="47">
        <f t="shared" si="10"/>
        <v>7700</v>
      </c>
      <c r="L71" s="47">
        <f t="shared" si="10"/>
        <v>7600</v>
      </c>
      <c r="M71" s="47">
        <f t="shared" si="10"/>
        <v>7670</v>
      </c>
      <c r="N71" s="47">
        <f t="shared" si="10"/>
        <v>14920</v>
      </c>
      <c r="O71" s="47">
        <f t="shared" si="2"/>
        <v>100000</v>
      </c>
      <c r="P71" s="52">
        <v>100000</v>
      </c>
    </row>
    <row r="72" spans="1:16" ht="17.25" thickBot="1">
      <c r="A72" s="24" t="s">
        <v>71</v>
      </c>
      <c r="B72" s="23" t="s">
        <v>64</v>
      </c>
      <c r="C72" s="47">
        <f t="shared" si="10"/>
        <v>134.4</v>
      </c>
      <c r="D72" s="47">
        <f t="shared" si="10"/>
        <v>120.4</v>
      </c>
      <c r="E72" s="47">
        <f t="shared" si="10"/>
        <v>141.2</v>
      </c>
      <c r="F72" s="47">
        <f t="shared" si="10"/>
        <v>151.2</v>
      </c>
      <c r="G72" s="47">
        <f t="shared" si="10"/>
        <v>171.8</v>
      </c>
      <c r="H72" s="47">
        <f t="shared" si="10"/>
        <v>132.8</v>
      </c>
      <c r="I72" s="47">
        <f t="shared" si="10"/>
        <v>230</v>
      </c>
      <c r="J72" s="47">
        <f t="shared" si="10"/>
        <v>160.4</v>
      </c>
      <c r="K72" s="47">
        <f t="shared" si="10"/>
        <v>154</v>
      </c>
      <c r="L72" s="47">
        <f t="shared" si="10"/>
        <v>152</v>
      </c>
      <c r="M72" s="47">
        <f t="shared" si="10"/>
        <v>153.4</v>
      </c>
      <c r="N72" s="47">
        <f t="shared" si="10"/>
        <v>298.4</v>
      </c>
      <c r="O72" s="47">
        <f t="shared" si="2"/>
        <v>2000</v>
      </c>
      <c r="P72" s="52">
        <v>2000</v>
      </c>
    </row>
    <row r="73" spans="1:16" ht="17.25" thickBot="1">
      <c r="A73" s="24" t="s">
        <v>72</v>
      </c>
      <c r="B73" s="23" t="s">
        <v>65</v>
      </c>
      <c r="C73" s="47">
        <f t="shared" si="10"/>
        <v>4905.6</v>
      </c>
      <c r="D73" s="47">
        <f t="shared" si="10"/>
        <v>4394.599999999999</v>
      </c>
      <c r="E73" s="47">
        <f t="shared" si="10"/>
        <v>5153.8</v>
      </c>
      <c r="F73" s="47">
        <f t="shared" si="10"/>
        <v>5518.8</v>
      </c>
      <c r="G73" s="47">
        <f t="shared" si="10"/>
        <v>6270.7</v>
      </c>
      <c r="H73" s="47">
        <f t="shared" si="10"/>
        <v>4847.2</v>
      </c>
      <c r="I73" s="47">
        <f t="shared" si="10"/>
        <v>8395</v>
      </c>
      <c r="J73" s="47">
        <f t="shared" si="10"/>
        <v>5854.6</v>
      </c>
      <c r="K73" s="47">
        <f t="shared" si="10"/>
        <v>5621</v>
      </c>
      <c r="L73" s="47">
        <f t="shared" si="10"/>
        <v>5548</v>
      </c>
      <c r="M73" s="47">
        <f t="shared" si="10"/>
        <v>5599.1</v>
      </c>
      <c r="N73" s="47">
        <f t="shared" si="10"/>
        <v>10891.6</v>
      </c>
      <c r="O73" s="47">
        <f t="shared" si="2"/>
        <v>73000</v>
      </c>
      <c r="P73" s="52">
        <v>73000</v>
      </c>
    </row>
    <row r="74" spans="1:16" ht="15.75" thickBot="1">
      <c r="A74" s="24" t="s">
        <v>91</v>
      </c>
      <c r="B74" s="23" t="s">
        <v>46</v>
      </c>
      <c r="C74" s="47">
        <f t="shared" si="10"/>
        <v>134.4</v>
      </c>
      <c r="D74" s="47">
        <f t="shared" si="10"/>
        <v>120.4</v>
      </c>
      <c r="E74" s="47">
        <f t="shared" si="10"/>
        <v>141.2</v>
      </c>
      <c r="F74" s="47">
        <f t="shared" si="10"/>
        <v>151.2</v>
      </c>
      <c r="G74" s="47">
        <f t="shared" si="10"/>
        <v>171.8</v>
      </c>
      <c r="H74" s="47">
        <f t="shared" si="10"/>
        <v>132.8</v>
      </c>
      <c r="I74" s="47">
        <f t="shared" si="10"/>
        <v>230</v>
      </c>
      <c r="J74" s="47">
        <f t="shared" si="10"/>
        <v>160.4</v>
      </c>
      <c r="K74" s="47">
        <f t="shared" si="10"/>
        <v>154</v>
      </c>
      <c r="L74" s="47">
        <f t="shared" si="10"/>
        <v>152</v>
      </c>
      <c r="M74" s="47">
        <f t="shared" si="10"/>
        <v>153.4</v>
      </c>
      <c r="N74" s="47">
        <f t="shared" si="10"/>
        <v>298.4</v>
      </c>
      <c r="O74" s="47">
        <f t="shared" si="2"/>
        <v>2000</v>
      </c>
      <c r="P74" s="52">
        <v>2000</v>
      </c>
    </row>
    <row r="75" spans="1:16" ht="17.25" thickBot="1">
      <c r="A75" s="24" t="s">
        <v>73</v>
      </c>
      <c r="B75" s="23" t="s">
        <v>44</v>
      </c>
      <c r="C75" s="47">
        <f t="shared" si="10"/>
        <v>1344</v>
      </c>
      <c r="D75" s="47">
        <f t="shared" si="10"/>
        <v>1203.9999999999998</v>
      </c>
      <c r="E75" s="47">
        <f t="shared" si="10"/>
        <v>1412</v>
      </c>
      <c r="F75" s="47">
        <f t="shared" si="10"/>
        <v>1512</v>
      </c>
      <c r="G75" s="47">
        <f t="shared" si="10"/>
        <v>1718</v>
      </c>
      <c r="H75" s="47">
        <f t="shared" si="10"/>
        <v>1328</v>
      </c>
      <c r="I75" s="47">
        <f t="shared" si="10"/>
        <v>2300</v>
      </c>
      <c r="J75" s="47">
        <f t="shared" si="10"/>
        <v>1604</v>
      </c>
      <c r="K75" s="47">
        <f t="shared" si="10"/>
        <v>1540</v>
      </c>
      <c r="L75" s="47">
        <f t="shared" si="10"/>
        <v>1520</v>
      </c>
      <c r="M75" s="47">
        <f t="shared" si="10"/>
        <v>1534</v>
      </c>
      <c r="N75" s="47">
        <f t="shared" si="10"/>
        <v>2984</v>
      </c>
      <c r="O75" s="47">
        <f t="shared" si="2"/>
        <v>20000</v>
      </c>
      <c r="P75" s="52">
        <v>20000</v>
      </c>
    </row>
    <row r="76" spans="1:16" ht="15">
      <c r="A76" s="20"/>
      <c r="B76" s="21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52"/>
    </row>
    <row r="77" spans="1:16" ht="15">
      <c r="A77" s="20" t="s">
        <v>94</v>
      </c>
      <c r="B77" s="21" t="s">
        <v>26</v>
      </c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53"/>
    </row>
    <row r="78" spans="1:16" ht="15">
      <c r="A78" s="24" t="s">
        <v>90</v>
      </c>
      <c r="B78" s="25" t="s">
        <v>42</v>
      </c>
      <c r="C78" s="47">
        <f aca="true" t="shared" si="11" ref="C78:N79">$P78*C$10/100</f>
        <v>1344</v>
      </c>
      <c r="D78" s="47">
        <f t="shared" si="11"/>
        <v>1203.9999999999998</v>
      </c>
      <c r="E78" s="47">
        <f t="shared" si="11"/>
        <v>1412</v>
      </c>
      <c r="F78" s="47">
        <f t="shared" si="11"/>
        <v>1512</v>
      </c>
      <c r="G78" s="47">
        <f t="shared" si="11"/>
        <v>1718</v>
      </c>
      <c r="H78" s="47">
        <f t="shared" si="11"/>
        <v>1328</v>
      </c>
      <c r="I78" s="47">
        <f t="shared" si="11"/>
        <v>2300</v>
      </c>
      <c r="J78" s="47">
        <f t="shared" si="11"/>
        <v>1604</v>
      </c>
      <c r="K78" s="47">
        <f t="shared" si="11"/>
        <v>1540</v>
      </c>
      <c r="L78" s="47">
        <f t="shared" si="11"/>
        <v>1520</v>
      </c>
      <c r="M78" s="47">
        <f t="shared" si="11"/>
        <v>1534</v>
      </c>
      <c r="N78" s="47">
        <f t="shared" si="11"/>
        <v>2984</v>
      </c>
      <c r="O78" s="47">
        <f t="shared" si="2"/>
        <v>20000</v>
      </c>
      <c r="P78" s="52">
        <v>20000</v>
      </c>
    </row>
    <row r="79" spans="1:16" ht="15">
      <c r="A79" s="24" t="s">
        <v>91</v>
      </c>
      <c r="B79" s="25" t="s">
        <v>46</v>
      </c>
      <c r="C79" s="47">
        <f t="shared" si="11"/>
        <v>1344</v>
      </c>
      <c r="D79" s="47">
        <f t="shared" si="11"/>
        <v>1203.9999999999998</v>
      </c>
      <c r="E79" s="47">
        <f t="shared" si="11"/>
        <v>1412</v>
      </c>
      <c r="F79" s="47">
        <f t="shared" si="11"/>
        <v>1512</v>
      </c>
      <c r="G79" s="47">
        <f t="shared" si="11"/>
        <v>1718</v>
      </c>
      <c r="H79" s="47">
        <f t="shared" si="11"/>
        <v>1328</v>
      </c>
      <c r="I79" s="47">
        <f t="shared" si="11"/>
        <v>2300</v>
      </c>
      <c r="J79" s="47">
        <f t="shared" si="11"/>
        <v>1604</v>
      </c>
      <c r="K79" s="47">
        <f t="shared" si="11"/>
        <v>1540</v>
      </c>
      <c r="L79" s="47">
        <f t="shared" si="11"/>
        <v>1520</v>
      </c>
      <c r="M79" s="47">
        <f t="shared" si="11"/>
        <v>1534</v>
      </c>
      <c r="N79" s="47">
        <f t="shared" si="11"/>
        <v>2984</v>
      </c>
      <c r="O79" s="47">
        <f t="shared" si="2"/>
        <v>20000</v>
      </c>
      <c r="P79" s="52">
        <v>20000</v>
      </c>
    </row>
    <row r="80" spans="1:16" ht="15">
      <c r="A80" s="20"/>
      <c r="B80" s="21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52"/>
    </row>
    <row r="81" spans="1:16" ht="15">
      <c r="A81" s="20" t="s">
        <v>95</v>
      </c>
      <c r="B81" s="21" t="s">
        <v>96</v>
      </c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53"/>
    </row>
    <row r="82" spans="1:16" ht="15">
      <c r="A82" s="28" t="s">
        <v>19</v>
      </c>
      <c r="B82" s="28" t="s">
        <v>20</v>
      </c>
      <c r="C82" s="47">
        <f aca="true" t="shared" si="12" ref="C82:N84">$P82*C$10/100</f>
        <v>26880</v>
      </c>
      <c r="D82" s="47">
        <f t="shared" si="12"/>
        <v>24080</v>
      </c>
      <c r="E82" s="47">
        <f t="shared" si="12"/>
        <v>28240</v>
      </c>
      <c r="F82" s="47">
        <f t="shared" si="12"/>
        <v>30240</v>
      </c>
      <c r="G82" s="47">
        <f t="shared" si="12"/>
        <v>34360</v>
      </c>
      <c r="H82" s="47">
        <f t="shared" si="12"/>
        <v>26560</v>
      </c>
      <c r="I82" s="47">
        <f t="shared" si="12"/>
        <v>46000</v>
      </c>
      <c r="J82" s="47">
        <f t="shared" si="12"/>
        <v>32080</v>
      </c>
      <c r="K82" s="47">
        <f t="shared" si="12"/>
        <v>30800</v>
      </c>
      <c r="L82" s="47">
        <f t="shared" si="12"/>
        <v>30400</v>
      </c>
      <c r="M82" s="47">
        <f t="shared" si="12"/>
        <v>30680</v>
      </c>
      <c r="N82" s="47">
        <f t="shared" si="12"/>
        <v>59680</v>
      </c>
      <c r="O82" s="47">
        <f t="shared" si="2"/>
        <v>400000</v>
      </c>
      <c r="P82" s="52">
        <v>400000</v>
      </c>
    </row>
    <row r="83" spans="1:16" ht="15">
      <c r="A83" s="28" t="s">
        <v>21</v>
      </c>
      <c r="B83" s="28" t="s">
        <v>22</v>
      </c>
      <c r="C83" s="47">
        <f t="shared" si="12"/>
        <v>10080</v>
      </c>
      <c r="D83" s="47">
        <f t="shared" si="12"/>
        <v>9029.999999999998</v>
      </c>
      <c r="E83" s="47">
        <f t="shared" si="12"/>
        <v>10590</v>
      </c>
      <c r="F83" s="47">
        <f t="shared" si="12"/>
        <v>11340</v>
      </c>
      <c r="G83" s="47">
        <f t="shared" si="12"/>
        <v>12885</v>
      </c>
      <c r="H83" s="47">
        <f t="shared" si="12"/>
        <v>9960</v>
      </c>
      <c r="I83" s="47">
        <f t="shared" si="12"/>
        <v>17250</v>
      </c>
      <c r="J83" s="47">
        <f t="shared" si="12"/>
        <v>12030</v>
      </c>
      <c r="K83" s="47">
        <f t="shared" si="12"/>
        <v>11550</v>
      </c>
      <c r="L83" s="47">
        <f t="shared" si="12"/>
        <v>11400</v>
      </c>
      <c r="M83" s="47">
        <f t="shared" si="12"/>
        <v>11505</v>
      </c>
      <c r="N83" s="47">
        <f t="shared" si="12"/>
        <v>22380</v>
      </c>
      <c r="O83" s="47">
        <f t="shared" si="2"/>
        <v>150000</v>
      </c>
      <c r="P83" s="52">
        <v>150000</v>
      </c>
    </row>
    <row r="84" spans="1:16" ht="15">
      <c r="A84" s="28" t="s">
        <v>23</v>
      </c>
      <c r="B84" s="28" t="s">
        <v>24</v>
      </c>
      <c r="C84" s="47">
        <f t="shared" si="12"/>
        <v>6720</v>
      </c>
      <c r="D84" s="47">
        <f t="shared" si="12"/>
        <v>6020</v>
      </c>
      <c r="E84" s="47">
        <f t="shared" si="12"/>
        <v>7060</v>
      </c>
      <c r="F84" s="47">
        <f t="shared" si="12"/>
        <v>7560</v>
      </c>
      <c r="G84" s="47">
        <f t="shared" si="12"/>
        <v>8590</v>
      </c>
      <c r="H84" s="47">
        <f t="shared" si="12"/>
        <v>6640</v>
      </c>
      <c r="I84" s="47">
        <f t="shared" si="12"/>
        <v>11500</v>
      </c>
      <c r="J84" s="47">
        <f t="shared" si="12"/>
        <v>8020</v>
      </c>
      <c r="K84" s="47">
        <f t="shared" si="12"/>
        <v>7700</v>
      </c>
      <c r="L84" s="47">
        <f t="shared" si="12"/>
        <v>7600</v>
      </c>
      <c r="M84" s="47">
        <f t="shared" si="12"/>
        <v>7670</v>
      </c>
      <c r="N84" s="47">
        <f t="shared" si="12"/>
        <v>14920</v>
      </c>
      <c r="O84" s="47">
        <f t="shared" si="2"/>
        <v>100000</v>
      </c>
      <c r="P84" s="52">
        <v>100000</v>
      </c>
    </row>
    <row r="85" spans="1:16" ht="15">
      <c r="A85" s="20"/>
      <c r="B85" s="21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 t="s">
        <v>204</v>
      </c>
      <c r="P85" s="52">
        <f>SUM(P65:P84)</f>
        <v>1000000</v>
      </c>
    </row>
    <row r="86" spans="1:16" ht="15">
      <c r="A86" s="20" t="s">
        <v>97</v>
      </c>
      <c r="B86" s="21" t="s">
        <v>98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53"/>
    </row>
    <row r="87" spans="1:16" ht="15">
      <c r="A87" s="28" t="s">
        <v>19</v>
      </c>
      <c r="B87" s="28" t="s">
        <v>20</v>
      </c>
      <c r="C87" s="47">
        <f aca="true" t="shared" si="13" ref="C87:N87">$P87*C$10/100</f>
        <v>67.2</v>
      </c>
      <c r="D87" s="47">
        <f t="shared" si="13"/>
        <v>60.2</v>
      </c>
      <c r="E87" s="47">
        <f t="shared" si="13"/>
        <v>70.6</v>
      </c>
      <c r="F87" s="47">
        <f t="shared" si="13"/>
        <v>75.6</v>
      </c>
      <c r="G87" s="47">
        <f t="shared" si="13"/>
        <v>85.9</v>
      </c>
      <c r="H87" s="47">
        <f t="shared" si="13"/>
        <v>66.4</v>
      </c>
      <c r="I87" s="47">
        <f t="shared" si="13"/>
        <v>115</v>
      </c>
      <c r="J87" s="47">
        <f t="shared" si="13"/>
        <v>80.2</v>
      </c>
      <c r="K87" s="47">
        <f t="shared" si="13"/>
        <v>77</v>
      </c>
      <c r="L87" s="47">
        <f t="shared" si="13"/>
        <v>76</v>
      </c>
      <c r="M87" s="47">
        <f t="shared" si="13"/>
        <v>76.7</v>
      </c>
      <c r="N87" s="47">
        <f t="shared" si="13"/>
        <v>149.2</v>
      </c>
      <c r="O87" s="47">
        <f t="shared" si="2"/>
        <v>1000</v>
      </c>
      <c r="P87" s="52">
        <v>1000</v>
      </c>
    </row>
    <row r="88" spans="1:16" ht="15">
      <c r="A88" s="20"/>
      <c r="B88" s="21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53"/>
    </row>
    <row r="89" spans="1:16" ht="15">
      <c r="A89" s="20" t="s">
        <v>99</v>
      </c>
      <c r="B89" s="21" t="s">
        <v>100</v>
      </c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53"/>
    </row>
    <row r="90" spans="1:16" ht="15">
      <c r="A90" s="28" t="s">
        <v>19</v>
      </c>
      <c r="B90" s="28" t="s">
        <v>20</v>
      </c>
      <c r="C90" s="47">
        <f aca="true" t="shared" si="14" ref="C90:N91">$P90*C$10/100</f>
        <v>3024</v>
      </c>
      <c r="D90" s="47">
        <f t="shared" si="14"/>
        <v>2709</v>
      </c>
      <c r="E90" s="47">
        <f t="shared" si="14"/>
        <v>3177</v>
      </c>
      <c r="F90" s="47">
        <f t="shared" si="14"/>
        <v>3402</v>
      </c>
      <c r="G90" s="47">
        <f t="shared" si="14"/>
        <v>3865.5</v>
      </c>
      <c r="H90" s="47">
        <f t="shared" si="14"/>
        <v>2988</v>
      </c>
      <c r="I90" s="47">
        <f t="shared" si="14"/>
        <v>5175</v>
      </c>
      <c r="J90" s="47">
        <f t="shared" si="14"/>
        <v>3609</v>
      </c>
      <c r="K90" s="47">
        <f t="shared" si="14"/>
        <v>3465</v>
      </c>
      <c r="L90" s="47">
        <f t="shared" si="14"/>
        <v>3420</v>
      </c>
      <c r="M90" s="47">
        <f t="shared" si="14"/>
        <v>3451.5</v>
      </c>
      <c r="N90" s="47">
        <f t="shared" si="14"/>
        <v>6714</v>
      </c>
      <c r="O90" s="47">
        <f t="shared" si="2"/>
        <v>45000</v>
      </c>
      <c r="P90" s="52">
        <v>45000</v>
      </c>
    </row>
    <row r="91" spans="1:16" ht="15">
      <c r="A91" s="28" t="s">
        <v>21</v>
      </c>
      <c r="B91" s="28" t="s">
        <v>22</v>
      </c>
      <c r="C91" s="47">
        <f t="shared" si="14"/>
        <v>6048</v>
      </c>
      <c r="D91" s="47">
        <f t="shared" si="14"/>
        <v>5418</v>
      </c>
      <c r="E91" s="47">
        <f t="shared" si="14"/>
        <v>6354</v>
      </c>
      <c r="F91" s="47">
        <f t="shared" si="14"/>
        <v>6804</v>
      </c>
      <c r="G91" s="47">
        <f t="shared" si="14"/>
        <v>7731</v>
      </c>
      <c r="H91" s="47">
        <f t="shared" si="14"/>
        <v>5976</v>
      </c>
      <c r="I91" s="47">
        <f t="shared" si="14"/>
        <v>10350</v>
      </c>
      <c r="J91" s="47">
        <f t="shared" si="14"/>
        <v>7218</v>
      </c>
      <c r="K91" s="47">
        <f t="shared" si="14"/>
        <v>6930</v>
      </c>
      <c r="L91" s="47">
        <f t="shared" si="14"/>
        <v>6840</v>
      </c>
      <c r="M91" s="47">
        <f t="shared" si="14"/>
        <v>6903</v>
      </c>
      <c r="N91" s="47">
        <f t="shared" si="14"/>
        <v>13428</v>
      </c>
      <c r="O91" s="47">
        <f aca="true" t="shared" si="15" ref="O91:O154">$P91*O$10/100</f>
        <v>90000</v>
      </c>
      <c r="P91" s="52">
        <v>90000</v>
      </c>
    </row>
    <row r="92" spans="1:16" ht="15">
      <c r="A92" s="20"/>
      <c r="B92" s="21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53"/>
    </row>
    <row r="93" spans="1:16" ht="15">
      <c r="A93" s="20" t="s">
        <v>101</v>
      </c>
      <c r="B93" s="21" t="s">
        <v>102</v>
      </c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53"/>
    </row>
    <row r="94" spans="1:16" ht="15">
      <c r="A94" s="28" t="s">
        <v>19</v>
      </c>
      <c r="B94" s="28" t="s">
        <v>20</v>
      </c>
      <c r="C94" s="47">
        <f aca="true" t="shared" si="16" ref="C94:N94">$P94*C$10/100</f>
        <v>6048</v>
      </c>
      <c r="D94" s="47">
        <f t="shared" si="16"/>
        <v>5418</v>
      </c>
      <c r="E94" s="47">
        <f t="shared" si="16"/>
        <v>6354</v>
      </c>
      <c r="F94" s="47">
        <f t="shared" si="16"/>
        <v>6804</v>
      </c>
      <c r="G94" s="47">
        <f t="shared" si="16"/>
        <v>7731</v>
      </c>
      <c r="H94" s="47">
        <f t="shared" si="16"/>
        <v>5976</v>
      </c>
      <c r="I94" s="47">
        <f t="shared" si="16"/>
        <v>10350</v>
      </c>
      <c r="J94" s="47">
        <f t="shared" si="16"/>
        <v>7218</v>
      </c>
      <c r="K94" s="47">
        <f t="shared" si="16"/>
        <v>6930</v>
      </c>
      <c r="L94" s="47">
        <f t="shared" si="16"/>
        <v>6840</v>
      </c>
      <c r="M94" s="47">
        <f t="shared" si="16"/>
        <v>6903</v>
      </c>
      <c r="N94" s="47">
        <f t="shared" si="16"/>
        <v>13428</v>
      </c>
      <c r="O94" s="47">
        <f t="shared" si="15"/>
        <v>90000</v>
      </c>
      <c r="P94" s="54">
        <v>90000</v>
      </c>
    </row>
    <row r="95" spans="1:16" ht="15">
      <c r="A95" s="20"/>
      <c r="B95" s="21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53"/>
    </row>
    <row r="96" spans="1:16" ht="15">
      <c r="A96" s="20" t="s">
        <v>103</v>
      </c>
      <c r="B96" s="29" t="s">
        <v>104</v>
      </c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53"/>
    </row>
    <row r="97" spans="1:16" ht="15">
      <c r="A97" s="30" t="s">
        <v>19</v>
      </c>
      <c r="B97" s="28" t="s">
        <v>20</v>
      </c>
      <c r="C97" s="47">
        <f aca="true" t="shared" si="17" ref="C97:N97">$P97*C$10/100</f>
        <v>67.2</v>
      </c>
      <c r="D97" s="47">
        <f t="shared" si="17"/>
        <v>60.2</v>
      </c>
      <c r="E97" s="47">
        <f t="shared" si="17"/>
        <v>70.6</v>
      </c>
      <c r="F97" s="47">
        <f t="shared" si="17"/>
        <v>75.6</v>
      </c>
      <c r="G97" s="47">
        <f t="shared" si="17"/>
        <v>85.9</v>
      </c>
      <c r="H97" s="47">
        <f t="shared" si="17"/>
        <v>66.4</v>
      </c>
      <c r="I97" s="47">
        <f t="shared" si="17"/>
        <v>115</v>
      </c>
      <c r="J97" s="47">
        <f t="shared" si="17"/>
        <v>80.2</v>
      </c>
      <c r="K97" s="47">
        <f t="shared" si="17"/>
        <v>77</v>
      </c>
      <c r="L97" s="47">
        <f t="shared" si="17"/>
        <v>76</v>
      </c>
      <c r="M97" s="47">
        <f t="shared" si="17"/>
        <v>76.7</v>
      </c>
      <c r="N97" s="47">
        <f t="shared" si="17"/>
        <v>149.2</v>
      </c>
      <c r="O97" s="47">
        <f t="shared" si="15"/>
        <v>1000</v>
      </c>
      <c r="P97" s="52">
        <v>1000</v>
      </c>
    </row>
    <row r="98" spans="1:16" ht="15">
      <c r="A98" s="24"/>
      <c r="B98" s="21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53"/>
    </row>
    <row r="99" spans="1:16" ht="15">
      <c r="A99" s="20" t="s">
        <v>105</v>
      </c>
      <c r="B99" s="21" t="s">
        <v>106</v>
      </c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53"/>
    </row>
    <row r="100" spans="1:16" ht="15">
      <c r="A100" s="28" t="s">
        <v>19</v>
      </c>
      <c r="B100" s="28" t="s">
        <v>20</v>
      </c>
      <c r="C100" s="47">
        <f aca="true" t="shared" si="18" ref="C100:N100">$P100*C$10/100</f>
        <v>5376</v>
      </c>
      <c r="D100" s="47">
        <f t="shared" si="18"/>
        <v>4815.999999999999</v>
      </c>
      <c r="E100" s="47">
        <f t="shared" si="18"/>
        <v>5648</v>
      </c>
      <c r="F100" s="47">
        <f t="shared" si="18"/>
        <v>6048</v>
      </c>
      <c r="G100" s="47">
        <f t="shared" si="18"/>
        <v>6872</v>
      </c>
      <c r="H100" s="47">
        <f t="shared" si="18"/>
        <v>5312</v>
      </c>
      <c r="I100" s="47">
        <f t="shared" si="18"/>
        <v>9200</v>
      </c>
      <c r="J100" s="47">
        <f t="shared" si="18"/>
        <v>6416</v>
      </c>
      <c r="K100" s="47">
        <f t="shared" si="18"/>
        <v>6160</v>
      </c>
      <c r="L100" s="47">
        <f t="shared" si="18"/>
        <v>6080</v>
      </c>
      <c r="M100" s="47">
        <f t="shared" si="18"/>
        <v>6136</v>
      </c>
      <c r="N100" s="47">
        <f t="shared" si="18"/>
        <v>11936</v>
      </c>
      <c r="O100" s="47">
        <f t="shared" si="15"/>
        <v>80000</v>
      </c>
      <c r="P100" s="52">
        <v>80000</v>
      </c>
    </row>
    <row r="101" spans="1:16" ht="15">
      <c r="A101" s="20"/>
      <c r="B101" s="21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53"/>
    </row>
    <row r="102" spans="1:16" ht="15">
      <c r="A102" s="20" t="s">
        <v>107</v>
      </c>
      <c r="B102" s="21" t="s">
        <v>108</v>
      </c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53"/>
    </row>
    <row r="103" spans="1:16" ht="15">
      <c r="A103" s="24" t="s">
        <v>90</v>
      </c>
      <c r="B103" s="28" t="s">
        <v>20</v>
      </c>
      <c r="C103" s="47">
        <f aca="true" t="shared" si="19" ref="C103:N105">$P103*C$10/100</f>
        <v>2016</v>
      </c>
      <c r="D103" s="47">
        <f t="shared" si="19"/>
        <v>1806</v>
      </c>
      <c r="E103" s="47">
        <f t="shared" si="19"/>
        <v>2118</v>
      </c>
      <c r="F103" s="47">
        <f t="shared" si="19"/>
        <v>2268</v>
      </c>
      <c r="G103" s="47">
        <f t="shared" si="19"/>
        <v>2577</v>
      </c>
      <c r="H103" s="47">
        <f t="shared" si="19"/>
        <v>1992</v>
      </c>
      <c r="I103" s="47">
        <f t="shared" si="19"/>
        <v>3450</v>
      </c>
      <c r="J103" s="47">
        <f t="shared" si="19"/>
        <v>2406</v>
      </c>
      <c r="K103" s="47">
        <f t="shared" si="19"/>
        <v>2310</v>
      </c>
      <c r="L103" s="47">
        <f t="shared" si="19"/>
        <v>2280</v>
      </c>
      <c r="M103" s="47">
        <f t="shared" si="19"/>
        <v>2301</v>
      </c>
      <c r="N103" s="47">
        <f t="shared" si="19"/>
        <v>4476</v>
      </c>
      <c r="O103" s="47">
        <f t="shared" si="15"/>
        <v>30000</v>
      </c>
      <c r="P103" s="52">
        <v>30000</v>
      </c>
    </row>
    <row r="104" spans="1:16" ht="15">
      <c r="A104" s="24" t="s">
        <v>72</v>
      </c>
      <c r="B104" s="28" t="s">
        <v>22</v>
      </c>
      <c r="C104" s="47">
        <f t="shared" si="19"/>
        <v>3360</v>
      </c>
      <c r="D104" s="47">
        <f t="shared" si="19"/>
        <v>3010</v>
      </c>
      <c r="E104" s="47">
        <f t="shared" si="19"/>
        <v>3530</v>
      </c>
      <c r="F104" s="47">
        <f t="shared" si="19"/>
        <v>3780</v>
      </c>
      <c r="G104" s="47">
        <f t="shared" si="19"/>
        <v>4295</v>
      </c>
      <c r="H104" s="47">
        <f t="shared" si="19"/>
        <v>3320</v>
      </c>
      <c r="I104" s="47">
        <f t="shared" si="19"/>
        <v>5750</v>
      </c>
      <c r="J104" s="47">
        <f t="shared" si="19"/>
        <v>4010</v>
      </c>
      <c r="K104" s="47">
        <f t="shared" si="19"/>
        <v>3850</v>
      </c>
      <c r="L104" s="47">
        <f t="shared" si="19"/>
        <v>3800</v>
      </c>
      <c r="M104" s="47">
        <f t="shared" si="19"/>
        <v>3835</v>
      </c>
      <c r="N104" s="47">
        <f t="shared" si="19"/>
        <v>7460</v>
      </c>
      <c r="O104" s="47">
        <f t="shared" si="15"/>
        <v>50000</v>
      </c>
      <c r="P104" s="52">
        <v>50000</v>
      </c>
    </row>
    <row r="105" spans="1:16" ht="15">
      <c r="A105" s="24" t="s">
        <v>91</v>
      </c>
      <c r="B105" s="25" t="s">
        <v>46</v>
      </c>
      <c r="C105" s="47">
        <f t="shared" si="19"/>
        <v>1008</v>
      </c>
      <c r="D105" s="47">
        <f t="shared" si="19"/>
        <v>903</v>
      </c>
      <c r="E105" s="47">
        <f t="shared" si="19"/>
        <v>1059</v>
      </c>
      <c r="F105" s="47">
        <f t="shared" si="19"/>
        <v>1134</v>
      </c>
      <c r="G105" s="47">
        <f t="shared" si="19"/>
        <v>1288.5</v>
      </c>
      <c r="H105" s="47">
        <f t="shared" si="19"/>
        <v>996</v>
      </c>
      <c r="I105" s="47">
        <f t="shared" si="19"/>
        <v>1725</v>
      </c>
      <c r="J105" s="47">
        <f t="shared" si="19"/>
        <v>1203</v>
      </c>
      <c r="K105" s="47">
        <f t="shared" si="19"/>
        <v>1155</v>
      </c>
      <c r="L105" s="47">
        <f t="shared" si="19"/>
        <v>1140</v>
      </c>
      <c r="M105" s="47">
        <f t="shared" si="19"/>
        <v>1150.5</v>
      </c>
      <c r="N105" s="47">
        <f t="shared" si="19"/>
        <v>2238</v>
      </c>
      <c r="O105" s="47">
        <f t="shared" si="15"/>
        <v>15000</v>
      </c>
      <c r="P105" s="52">
        <v>15000</v>
      </c>
    </row>
    <row r="106" spans="1:16" ht="15">
      <c r="A106" s="20"/>
      <c r="B106" s="21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53"/>
    </row>
    <row r="107" spans="1:16" ht="15.75" thickBot="1">
      <c r="A107" s="20" t="s">
        <v>109</v>
      </c>
      <c r="B107" s="21" t="s">
        <v>110</v>
      </c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53"/>
    </row>
    <row r="108" spans="1:16" ht="15.75" thickBot="1">
      <c r="A108" s="24" t="s">
        <v>111</v>
      </c>
      <c r="B108" s="22" t="s">
        <v>40</v>
      </c>
      <c r="C108" s="47">
        <f aca="true" t="shared" si="20" ref="C108:N118">$P108*C$10/100</f>
        <v>13440</v>
      </c>
      <c r="D108" s="47">
        <f t="shared" si="20"/>
        <v>12040</v>
      </c>
      <c r="E108" s="47">
        <f t="shared" si="20"/>
        <v>14120</v>
      </c>
      <c r="F108" s="47">
        <f t="shared" si="20"/>
        <v>15120</v>
      </c>
      <c r="G108" s="47">
        <f t="shared" si="20"/>
        <v>17180</v>
      </c>
      <c r="H108" s="47">
        <f t="shared" si="20"/>
        <v>13280</v>
      </c>
      <c r="I108" s="47">
        <f t="shared" si="20"/>
        <v>23000</v>
      </c>
      <c r="J108" s="47">
        <f t="shared" si="20"/>
        <v>16040</v>
      </c>
      <c r="K108" s="47">
        <f t="shared" si="20"/>
        <v>15400</v>
      </c>
      <c r="L108" s="47">
        <f t="shared" si="20"/>
        <v>15200</v>
      </c>
      <c r="M108" s="47">
        <f t="shared" si="20"/>
        <v>15340</v>
      </c>
      <c r="N108" s="47">
        <f t="shared" si="20"/>
        <v>29840</v>
      </c>
      <c r="O108" s="47">
        <f t="shared" si="15"/>
        <v>200000</v>
      </c>
      <c r="P108" s="52">
        <v>200000</v>
      </c>
    </row>
    <row r="109" spans="1:16" ht="15">
      <c r="A109" s="24" t="s">
        <v>112</v>
      </c>
      <c r="B109" s="25" t="s">
        <v>41</v>
      </c>
      <c r="C109" s="47">
        <f t="shared" si="20"/>
        <v>1344</v>
      </c>
      <c r="D109" s="47">
        <f t="shared" si="20"/>
        <v>1203.9999999999998</v>
      </c>
      <c r="E109" s="47">
        <f t="shared" si="20"/>
        <v>1412</v>
      </c>
      <c r="F109" s="47">
        <f t="shared" si="20"/>
        <v>1512</v>
      </c>
      <c r="G109" s="47">
        <f t="shared" si="20"/>
        <v>1718</v>
      </c>
      <c r="H109" s="47">
        <f t="shared" si="20"/>
        <v>1328</v>
      </c>
      <c r="I109" s="47">
        <f t="shared" si="20"/>
        <v>2300</v>
      </c>
      <c r="J109" s="47">
        <f t="shared" si="20"/>
        <v>1604</v>
      </c>
      <c r="K109" s="47">
        <f t="shared" si="20"/>
        <v>1540</v>
      </c>
      <c r="L109" s="47">
        <f t="shared" si="20"/>
        <v>1520</v>
      </c>
      <c r="M109" s="47">
        <f t="shared" si="20"/>
        <v>1534</v>
      </c>
      <c r="N109" s="47">
        <f t="shared" si="20"/>
        <v>2984</v>
      </c>
      <c r="O109" s="47">
        <f t="shared" si="15"/>
        <v>20000</v>
      </c>
      <c r="P109" s="52">
        <v>20000</v>
      </c>
    </row>
    <row r="110" spans="1:16" ht="15">
      <c r="A110" s="24" t="s">
        <v>113</v>
      </c>
      <c r="B110" s="25" t="s">
        <v>114</v>
      </c>
      <c r="C110" s="47">
        <f t="shared" si="20"/>
        <v>403.2</v>
      </c>
      <c r="D110" s="47">
        <f t="shared" si="20"/>
        <v>361.2</v>
      </c>
      <c r="E110" s="47">
        <f t="shared" si="20"/>
        <v>423.6</v>
      </c>
      <c r="F110" s="47">
        <f t="shared" si="20"/>
        <v>453.6</v>
      </c>
      <c r="G110" s="47">
        <f t="shared" si="20"/>
        <v>515.4</v>
      </c>
      <c r="H110" s="47">
        <f t="shared" si="20"/>
        <v>398.4</v>
      </c>
      <c r="I110" s="47">
        <f t="shared" si="20"/>
        <v>690</v>
      </c>
      <c r="J110" s="47">
        <f t="shared" si="20"/>
        <v>481.2</v>
      </c>
      <c r="K110" s="47">
        <f t="shared" si="20"/>
        <v>462</v>
      </c>
      <c r="L110" s="47">
        <f t="shared" si="20"/>
        <v>456</v>
      </c>
      <c r="M110" s="47">
        <f t="shared" si="20"/>
        <v>460.2</v>
      </c>
      <c r="N110" s="47">
        <f t="shared" si="20"/>
        <v>895.2</v>
      </c>
      <c r="O110" s="47">
        <f t="shared" si="15"/>
        <v>6000</v>
      </c>
      <c r="P110" s="52">
        <v>6000</v>
      </c>
    </row>
    <row r="111" spans="1:16" ht="15">
      <c r="A111" s="24" t="s">
        <v>75</v>
      </c>
      <c r="B111" s="25" t="s">
        <v>41</v>
      </c>
      <c r="C111" s="47">
        <f t="shared" si="20"/>
        <v>672</v>
      </c>
      <c r="D111" s="47">
        <f t="shared" si="20"/>
        <v>601.9999999999999</v>
      </c>
      <c r="E111" s="47">
        <f t="shared" si="20"/>
        <v>706</v>
      </c>
      <c r="F111" s="47">
        <f t="shared" si="20"/>
        <v>756</v>
      </c>
      <c r="G111" s="47">
        <f t="shared" si="20"/>
        <v>859</v>
      </c>
      <c r="H111" s="47">
        <f t="shared" si="20"/>
        <v>664</v>
      </c>
      <c r="I111" s="47">
        <f t="shared" si="20"/>
        <v>1150</v>
      </c>
      <c r="J111" s="47">
        <f t="shared" si="20"/>
        <v>802</v>
      </c>
      <c r="K111" s="47">
        <f t="shared" si="20"/>
        <v>770</v>
      </c>
      <c r="L111" s="47">
        <f t="shared" si="20"/>
        <v>760</v>
      </c>
      <c r="M111" s="47">
        <f t="shared" si="20"/>
        <v>767</v>
      </c>
      <c r="N111" s="47">
        <f t="shared" si="20"/>
        <v>1492</v>
      </c>
      <c r="O111" s="47">
        <f t="shared" si="15"/>
        <v>10000</v>
      </c>
      <c r="P111" s="52">
        <v>10000</v>
      </c>
    </row>
    <row r="112" spans="1:16" ht="15">
      <c r="A112" s="24" t="s">
        <v>69</v>
      </c>
      <c r="B112" s="25" t="s">
        <v>74</v>
      </c>
      <c r="C112" s="47">
        <f t="shared" si="20"/>
        <v>672</v>
      </c>
      <c r="D112" s="47">
        <f t="shared" si="20"/>
        <v>601.9999999999999</v>
      </c>
      <c r="E112" s="47">
        <f t="shared" si="20"/>
        <v>706</v>
      </c>
      <c r="F112" s="47">
        <f t="shared" si="20"/>
        <v>756</v>
      </c>
      <c r="G112" s="47">
        <f t="shared" si="20"/>
        <v>859</v>
      </c>
      <c r="H112" s="47">
        <f t="shared" si="20"/>
        <v>664</v>
      </c>
      <c r="I112" s="47">
        <f t="shared" si="20"/>
        <v>1150</v>
      </c>
      <c r="J112" s="47">
        <f t="shared" si="20"/>
        <v>802</v>
      </c>
      <c r="K112" s="47">
        <f t="shared" si="20"/>
        <v>770</v>
      </c>
      <c r="L112" s="47">
        <f t="shared" si="20"/>
        <v>760</v>
      </c>
      <c r="M112" s="47">
        <f t="shared" si="20"/>
        <v>767</v>
      </c>
      <c r="N112" s="47">
        <f t="shared" si="20"/>
        <v>1492</v>
      </c>
      <c r="O112" s="47">
        <f t="shared" si="15"/>
        <v>10000</v>
      </c>
      <c r="P112" s="52">
        <v>10000</v>
      </c>
    </row>
    <row r="113" spans="1:16" ht="15">
      <c r="A113" s="24" t="s">
        <v>70</v>
      </c>
      <c r="B113" s="25" t="s">
        <v>93</v>
      </c>
      <c r="C113" s="47">
        <f t="shared" si="20"/>
        <v>537.6</v>
      </c>
      <c r="D113" s="47">
        <f t="shared" si="20"/>
        <v>481.6</v>
      </c>
      <c r="E113" s="47">
        <f t="shared" si="20"/>
        <v>564.8</v>
      </c>
      <c r="F113" s="47">
        <f t="shared" si="20"/>
        <v>604.8</v>
      </c>
      <c r="G113" s="47">
        <f t="shared" si="20"/>
        <v>687.2</v>
      </c>
      <c r="H113" s="47">
        <f t="shared" si="20"/>
        <v>531.2</v>
      </c>
      <c r="I113" s="47">
        <f t="shared" si="20"/>
        <v>920</v>
      </c>
      <c r="J113" s="47">
        <f t="shared" si="20"/>
        <v>641.6</v>
      </c>
      <c r="K113" s="47">
        <f t="shared" si="20"/>
        <v>616</v>
      </c>
      <c r="L113" s="47">
        <f t="shared" si="20"/>
        <v>608</v>
      </c>
      <c r="M113" s="47">
        <f t="shared" si="20"/>
        <v>613.6</v>
      </c>
      <c r="N113" s="47">
        <f t="shared" si="20"/>
        <v>1193.6</v>
      </c>
      <c r="O113" s="47">
        <f t="shared" si="15"/>
        <v>8000</v>
      </c>
      <c r="P113" s="52">
        <v>8000</v>
      </c>
    </row>
    <row r="114" spans="1:16" ht="15">
      <c r="A114" s="24" t="s">
        <v>90</v>
      </c>
      <c r="B114" s="25" t="s">
        <v>42</v>
      </c>
      <c r="C114" s="47">
        <f t="shared" si="20"/>
        <v>10080</v>
      </c>
      <c r="D114" s="47">
        <f t="shared" si="20"/>
        <v>9029.999999999998</v>
      </c>
      <c r="E114" s="47">
        <f t="shared" si="20"/>
        <v>10590</v>
      </c>
      <c r="F114" s="47">
        <f t="shared" si="20"/>
        <v>11340</v>
      </c>
      <c r="G114" s="47">
        <f t="shared" si="20"/>
        <v>12885</v>
      </c>
      <c r="H114" s="47">
        <f t="shared" si="20"/>
        <v>9960</v>
      </c>
      <c r="I114" s="47">
        <f t="shared" si="20"/>
        <v>17250</v>
      </c>
      <c r="J114" s="47">
        <f t="shared" si="20"/>
        <v>12030</v>
      </c>
      <c r="K114" s="47">
        <f t="shared" si="20"/>
        <v>11550</v>
      </c>
      <c r="L114" s="47">
        <f t="shared" si="20"/>
        <v>11400</v>
      </c>
      <c r="M114" s="47">
        <f t="shared" si="20"/>
        <v>11505</v>
      </c>
      <c r="N114" s="47">
        <f t="shared" si="20"/>
        <v>22380</v>
      </c>
      <c r="O114" s="47">
        <f t="shared" si="15"/>
        <v>150000</v>
      </c>
      <c r="P114" s="52">
        <v>150000</v>
      </c>
    </row>
    <row r="115" spans="1:16" ht="17.25" thickBot="1">
      <c r="A115" s="24" t="s">
        <v>71</v>
      </c>
      <c r="B115" s="23" t="s">
        <v>64</v>
      </c>
      <c r="C115" s="47">
        <f t="shared" si="20"/>
        <v>403.2</v>
      </c>
      <c r="D115" s="47">
        <f t="shared" si="20"/>
        <v>361.2</v>
      </c>
      <c r="E115" s="47">
        <f t="shared" si="20"/>
        <v>423.6</v>
      </c>
      <c r="F115" s="47">
        <f t="shared" si="20"/>
        <v>453.6</v>
      </c>
      <c r="G115" s="47">
        <f t="shared" si="20"/>
        <v>515.4</v>
      </c>
      <c r="H115" s="47">
        <f t="shared" si="20"/>
        <v>398.4</v>
      </c>
      <c r="I115" s="47">
        <f t="shared" si="20"/>
        <v>690</v>
      </c>
      <c r="J115" s="47">
        <f t="shared" si="20"/>
        <v>481.2</v>
      </c>
      <c r="K115" s="47">
        <f t="shared" si="20"/>
        <v>462</v>
      </c>
      <c r="L115" s="47">
        <f t="shared" si="20"/>
        <v>456</v>
      </c>
      <c r="M115" s="47">
        <f t="shared" si="20"/>
        <v>460.2</v>
      </c>
      <c r="N115" s="47">
        <f t="shared" si="20"/>
        <v>895.2</v>
      </c>
      <c r="O115" s="47">
        <f t="shared" si="15"/>
        <v>6000</v>
      </c>
      <c r="P115" s="52">
        <v>6000</v>
      </c>
    </row>
    <row r="116" spans="1:16" ht="17.25" thickBot="1">
      <c r="A116" s="24" t="s">
        <v>72</v>
      </c>
      <c r="B116" s="23" t="s">
        <v>65</v>
      </c>
      <c r="C116" s="47">
        <f t="shared" si="20"/>
        <v>20160</v>
      </c>
      <c r="D116" s="47">
        <f t="shared" si="20"/>
        <v>18059.999999999996</v>
      </c>
      <c r="E116" s="47">
        <f t="shared" si="20"/>
        <v>21180</v>
      </c>
      <c r="F116" s="47">
        <f t="shared" si="20"/>
        <v>22680</v>
      </c>
      <c r="G116" s="47">
        <f t="shared" si="20"/>
        <v>25770</v>
      </c>
      <c r="H116" s="47">
        <f t="shared" si="20"/>
        <v>19920</v>
      </c>
      <c r="I116" s="47">
        <f t="shared" si="20"/>
        <v>34500</v>
      </c>
      <c r="J116" s="47">
        <f t="shared" si="20"/>
        <v>24060</v>
      </c>
      <c r="K116" s="47">
        <f t="shared" si="20"/>
        <v>23100</v>
      </c>
      <c r="L116" s="47">
        <f t="shared" si="20"/>
        <v>22800</v>
      </c>
      <c r="M116" s="47">
        <f t="shared" si="20"/>
        <v>23010</v>
      </c>
      <c r="N116" s="47">
        <f t="shared" si="20"/>
        <v>44760</v>
      </c>
      <c r="O116" s="47">
        <f t="shared" si="15"/>
        <v>300000</v>
      </c>
      <c r="P116" s="52">
        <v>300000</v>
      </c>
    </row>
    <row r="117" spans="1:16" ht="15">
      <c r="A117" s="24" t="s">
        <v>91</v>
      </c>
      <c r="B117" s="25" t="s">
        <v>46</v>
      </c>
      <c r="C117" s="47">
        <f t="shared" si="20"/>
        <v>1680</v>
      </c>
      <c r="D117" s="47">
        <f t="shared" si="20"/>
        <v>1505</v>
      </c>
      <c r="E117" s="47">
        <f t="shared" si="20"/>
        <v>1765</v>
      </c>
      <c r="F117" s="47">
        <f t="shared" si="20"/>
        <v>1890</v>
      </c>
      <c r="G117" s="47">
        <f t="shared" si="20"/>
        <v>2147.5</v>
      </c>
      <c r="H117" s="47">
        <f t="shared" si="20"/>
        <v>1660</v>
      </c>
      <c r="I117" s="47">
        <f t="shared" si="20"/>
        <v>2875</v>
      </c>
      <c r="J117" s="47">
        <f t="shared" si="20"/>
        <v>2005</v>
      </c>
      <c r="K117" s="47">
        <f t="shared" si="20"/>
        <v>1925</v>
      </c>
      <c r="L117" s="47">
        <f t="shared" si="20"/>
        <v>1900</v>
      </c>
      <c r="M117" s="47">
        <f t="shared" si="20"/>
        <v>1917.5</v>
      </c>
      <c r="N117" s="47">
        <f t="shared" si="20"/>
        <v>3730</v>
      </c>
      <c r="O117" s="47">
        <f t="shared" si="15"/>
        <v>25000</v>
      </c>
      <c r="P117" s="52">
        <v>25000</v>
      </c>
    </row>
    <row r="118" spans="1:16" ht="17.25" thickBot="1">
      <c r="A118" s="24" t="s">
        <v>73</v>
      </c>
      <c r="B118" s="23" t="s">
        <v>44</v>
      </c>
      <c r="C118" s="47">
        <f t="shared" si="20"/>
        <v>1008</v>
      </c>
      <c r="D118" s="47">
        <f t="shared" si="20"/>
        <v>903</v>
      </c>
      <c r="E118" s="47">
        <f t="shared" si="20"/>
        <v>1059</v>
      </c>
      <c r="F118" s="47">
        <f t="shared" si="20"/>
        <v>1134</v>
      </c>
      <c r="G118" s="47">
        <f t="shared" si="20"/>
        <v>1288.5</v>
      </c>
      <c r="H118" s="47">
        <f t="shared" si="20"/>
        <v>996</v>
      </c>
      <c r="I118" s="47">
        <f t="shared" si="20"/>
        <v>1725</v>
      </c>
      <c r="J118" s="47">
        <f t="shared" si="20"/>
        <v>1203</v>
      </c>
      <c r="K118" s="47">
        <f t="shared" si="20"/>
        <v>1155</v>
      </c>
      <c r="L118" s="47">
        <f t="shared" si="20"/>
        <v>1140</v>
      </c>
      <c r="M118" s="47">
        <f t="shared" si="20"/>
        <v>1150.5</v>
      </c>
      <c r="N118" s="47">
        <f t="shared" si="20"/>
        <v>2238</v>
      </c>
      <c r="O118" s="47">
        <f t="shared" si="15"/>
        <v>15000</v>
      </c>
      <c r="P118" s="52">
        <v>15000</v>
      </c>
    </row>
    <row r="119" spans="1:16" ht="15">
      <c r="A119" s="20"/>
      <c r="B119" s="21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53"/>
    </row>
    <row r="120" spans="1:16" ht="15">
      <c r="A120" s="20" t="s">
        <v>115</v>
      </c>
      <c r="B120" s="21" t="s">
        <v>202</v>
      </c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53"/>
    </row>
    <row r="121" spans="1:16" ht="15">
      <c r="A121" s="24" t="s">
        <v>111</v>
      </c>
      <c r="B121" s="25" t="s">
        <v>116</v>
      </c>
      <c r="C121" s="47">
        <f aca="true" t="shared" si="21" ref="C121:N129">$P121*C$10/100</f>
        <v>5376</v>
      </c>
      <c r="D121" s="47">
        <f t="shared" si="21"/>
        <v>4815.999999999999</v>
      </c>
      <c r="E121" s="47">
        <f t="shared" si="21"/>
        <v>5648</v>
      </c>
      <c r="F121" s="47">
        <f t="shared" si="21"/>
        <v>6048</v>
      </c>
      <c r="G121" s="47">
        <f t="shared" si="21"/>
        <v>6872</v>
      </c>
      <c r="H121" s="47">
        <f t="shared" si="21"/>
        <v>5312</v>
      </c>
      <c r="I121" s="47">
        <f t="shared" si="21"/>
        <v>9200</v>
      </c>
      <c r="J121" s="47">
        <f t="shared" si="21"/>
        <v>6416</v>
      </c>
      <c r="K121" s="47">
        <f t="shared" si="21"/>
        <v>6160</v>
      </c>
      <c r="L121" s="47">
        <f t="shared" si="21"/>
        <v>6080</v>
      </c>
      <c r="M121" s="47">
        <f t="shared" si="21"/>
        <v>6136</v>
      </c>
      <c r="N121" s="47">
        <f t="shared" si="21"/>
        <v>11936</v>
      </c>
      <c r="O121" s="47">
        <f t="shared" si="15"/>
        <v>80000</v>
      </c>
      <c r="P121" s="52">
        <v>80000</v>
      </c>
    </row>
    <row r="122" spans="1:16" ht="15">
      <c r="A122" s="24" t="s">
        <v>112</v>
      </c>
      <c r="B122" s="25" t="s">
        <v>41</v>
      </c>
      <c r="C122" s="47">
        <f t="shared" si="21"/>
        <v>537.6</v>
      </c>
      <c r="D122" s="47">
        <f t="shared" si="21"/>
        <v>481.6</v>
      </c>
      <c r="E122" s="47">
        <f t="shared" si="21"/>
        <v>564.8</v>
      </c>
      <c r="F122" s="47">
        <f t="shared" si="21"/>
        <v>604.8</v>
      </c>
      <c r="G122" s="47">
        <f t="shared" si="21"/>
        <v>687.2</v>
      </c>
      <c r="H122" s="47">
        <f t="shared" si="21"/>
        <v>531.2</v>
      </c>
      <c r="I122" s="47">
        <f t="shared" si="21"/>
        <v>920</v>
      </c>
      <c r="J122" s="47">
        <f t="shared" si="21"/>
        <v>641.6</v>
      </c>
      <c r="K122" s="47">
        <f t="shared" si="21"/>
        <v>616</v>
      </c>
      <c r="L122" s="47">
        <f t="shared" si="21"/>
        <v>608</v>
      </c>
      <c r="M122" s="47">
        <f t="shared" si="21"/>
        <v>613.6</v>
      </c>
      <c r="N122" s="47">
        <f t="shared" si="21"/>
        <v>1193.6</v>
      </c>
      <c r="O122" s="47">
        <f t="shared" si="15"/>
        <v>8000</v>
      </c>
      <c r="P122" s="52">
        <v>8000</v>
      </c>
    </row>
    <row r="123" spans="1:16" ht="15">
      <c r="A123" s="24" t="s">
        <v>113</v>
      </c>
      <c r="B123" s="25" t="s">
        <v>114</v>
      </c>
      <c r="C123" s="47">
        <f t="shared" si="21"/>
        <v>336</v>
      </c>
      <c r="D123" s="47">
        <f t="shared" si="21"/>
        <v>300.99999999999994</v>
      </c>
      <c r="E123" s="47">
        <f t="shared" si="21"/>
        <v>353</v>
      </c>
      <c r="F123" s="47">
        <f t="shared" si="21"/>
        <v>378</v>
      </c>
      <c r="G123" s="47">
        <f t="shared" si="21"/>
        <v>429.5</v>
      </c>
      <c r="H123" s="47">
        <f t="shared" si="21"/>
        <v>332</v>
      </c>
      <c r="I123" s="47">
        <f t="shared" si="21"/>
        <v>575</v>
      </c>
      <c r="J123" s="47">
        <f t="shared" si="21"/>
        <v>401</v>
      </c>
      <c r="K123" s="47">
        <f t="shared" si="21"/>
        <v>385</v>
      </c>
      <c r="L123" s="47">
        <f t="shared" si="21"/>
        <v>380</v>
      </c>
      <c r="M123" s="47">
        <f t="shared" si="21"/>
        <v>383.5</v>
      </c>
      <c r="N123" s="47">
        <f t="shared" si="21"/>
        <v>746</v>
      </c>
      <c r="O123" s="47">
        <f t="shared" si="15"/>
        <v>5000</v>
      </c>
      <c r="P123" s="52">
        <v>5000</v>
      </c>
    </row>
    <row r="124" spans="1:16" ht="15">
      <c r="A124" s="24" t="s">
        <v>75</v>
      </c>
      <c r="B124" s="25" t="s">
        <v>41</v>
      </c>
      <c r="C124" s="47">
        <f t="shared" si="21"/>
        <v>470.4</v>
      </c>
      <c r="D124" s="47">
        <f t="shared" si="21"/>
        <v>421.4</v>
      </c>
      <c r="E124" s="47">
        <f t="shared" si="21"/>
        <v>494.2</v>
      </c>
      <c r="F124" s="47">
        <f t="shared" si="21"/>
        <v>529.2</v>
      </c>
      <c r="G124" s="47">
        <f t="shared" si="21"/>
        <v>601.3</v>
      </c>
      <c r="H124" s="47">
        <f t="shared" si="21"/>
        <v>464.8</v>
      </c>
      <c r="I124" s="47">
        <f t="shared" si="21"/>
        <v>805</v>
      </c>
      <c r="J124" s="47">
        <f t="shared" si="21"/>
        <v>561.4</v>
      </c>
      <c r="K124" s="47">
        <f t="shared" si="21"/>
        <v>539</v>
      </c>
      <c r="L124" s="47">
        <f t="shared" si="21"/>
        <v>532</v>
      </c>
      <c r="M124" s="47">
        <f t="shared" si="21"/>
        <v>536.9</v>
      </c>
      <c r="N124" s="47">
        <f t="shared" si="21"/>
        <v>1044.4</v>
      </c>
      <c r="O124" s="47">
        <f t="shared" si="15"/>
        <v>7000</v>
      </c>
      <c r="P124" s="52">
        <v>7000</v>
      </c>
    </row>
    <row r="125" spans="1:16" ht="15">
      <c r="A125" s="24" t="s">
        <v>70</v>
      </c>
      <c r="B125" s="25" t="s">
        <v>93</v>
      </c>
      <c r="C125" s="47">
        <f t="shared" si="21"/>
        <v>336</v>
      </c>
      <c r="D125" s="47">
        <f t="shared" si="21"/>
        <v>300.99999999999994</v>
      </c>
      <c r="E125" s="47">
        <f t="shared" si="21"/>
        <v>353</v>
      </c>
      <c r="F125" s="47">
        <f t="shared" si="21"/>
        <v>378</v>
      </c>
      <c r="G125" s="47">
        <f t="shared" si="21"/>
        <v>429.5</v>
      </c>
      <c r="H125" s="47">
        <f t="shared" si="21"/>
        <v>332</v>
      </c>
      <c r="I125" s="47">
        <f t="shared" si="21"/>
        <v>575</v>
      </c>
      <c r="J125" s="47">
        <f t="shared" si="21"/>
        <v>401</v>
      </c>
      <c r="K125" s="47">
        <f t="shared" si="21"/>
        <v>385</v>
      </c>
      <c r="L125" s="47">
        <f t="shared" si="21"/>
        <v>380</v>
      </c>
      <c r="M125" s="47">
        <f t="shared" si="21"/>
        <v>383.5</v>
      </c>
      <c r="N125" s="47">
        <f t="shared" si="21"/>
        <v>746</v>
      </c>
      <c r="O125" s="47">
        <f t="shared" si="15"/>
        <v>5000</v>
      </c>
      <c r="P125" s="52">
        <v>5000</v>
      </c>
    </row>
    <row r="126" spans="1:16" ht="15">
      <c r="A126" s="24" t="s">
        <v>90</v>
      </c>
      <c r="B126" s="25" t="s">
        <v>42</v>
      </c>
      <c r="C126" s="47">
        <f t="shared" si="21"/>
        <v>1478.4</v>
      </c>
      <c r="D126" s="47">
        <f t="shared" si="21"/>
        <v>1324.4</v>
      </c>
      <c r="E126" s="47">
        <f t="shared" si="21"/>
        <v>1553.2</v>
      </c>
      <c r="F126" s="47">
        <f t="shared" si="21"/>
        <v>1663.2</v>
      </c>
      <c r="G126" s="47">
        <f t="shared" si="21"/>
        <v>1889.8</v>
      </c>
      <c r="H126" s="47">
        <f t="shared" si="21"/>
        <v>1460.8</v>
      </c>
      <c r="I126" s="47">
        <f t="shared" si="21"/>
        <v>2530</v>
      </c>
      <c r="J126" s="47">
        <f t="shared" si="21"/>
        <v>1764.4</v>
      </c>
      <c r="K126" s="47">
        <f t="shared" si="21"/>
        <v>1694</v>
      </c>
      <c r="L126" s="47">
        <f t="shared" si="21"/>
        <v>1672</v>
      </c>
      <c r="M126" s="47">
        <f t="shared" si="21"/>
        <v>1687.4</v>
      </c>
      <c r="N126" s="47">
        <f t="shared" si="21"/>
        <v>3282.4</v>
      </c>
      <c r="O126" s="47">
        <f t="shared" si="15"/>
        <v>22000</v>
      </c>
      <c r="P126" s="52">
        <v>22000</v>
      </c>
    </row>
    <row r="127" spans="1:16" ht="17.25" thickBot="1">
      <c r="A127" s="24" t="s">
        <v>72</v>
      </c>
      <c r="B127" s="23" t="s">
        <v>65</v>
      </c>
      <c r="C127" s="47">
        <f t="shared" si="21"/>
        <v>1008</v>
      </c>
      <c r="D127" s="47">
        <f t="shared" si="21"/>
        <v>903</v>
      </c>
      <c r="E127" s="47">
        <f t="shared" si="21"/>
        <v>1059</v>
      </c>
      <c r="F127" s="47">
        <f t="shared" si="21"/>
        <v>1134</v>
      </c>
      <c r="G127" s="47">
        <f t="shared" si="21"/>
        <v>1288.5</v>
      </c>
      <c r="H127" s="47">
        <f t="shared" si="21"/>
        <v>996</v>
      </c>
      <c r="I127" s="47">
        <f t="shared" si="21"/>
        <v>1725</v>
      </c>
      <c r="J127" s="47">
        <f t="shared" si="21"/>
        <v>1203</v>
      </c>
      <c r="K127" s="47">
        <f t="shared" si="21"/>
        <v>1155</v>
      </c>
      <c r="L127" s="47">
        <f t="shared" si="21"/>
        <v>1140</v>
      </c>
      <c r="M127" s="47">
        <f t="shared" si="21"/>
        <v>1150.5</v>
      </c>
      <c r="N127" s="47">
        <f t="shared" si="21"/>
        <v>2238</v>
      </c>
      <c r="O127" s="47">
        <f t="shared" si="15"/>
        <v>15000</v>
      </c>
      <c r="P127" s="52">
        <v>15000</v>
      </c>
    </row>
    <row r="128" spans="1:16" ht="15">
      <c r="A128" s="24" t="s">
        <v>91</v>
      </c>
      <c r="B128" s="25" t="s">
        <v>46</v>
      </c>
      <c r="C128" s="47">
        <f t="shared" si="21"/>
        <v>6720</v>
      </c>
      <c r="D128" s="47">
        <f t="shared" si="21"/>
        <v>6020</v>
      </c>
      <c r="E128" s="47">
        <f t="shared" si="21"/>
        <v>7060</v>
      </c>
      <c r="F128" s="47">
        <f t="shared" si="21"/>
        <v>7560</v>
      </c>
      <c r="G128" s="47">
        <f t="shared" si="21"/>
        <v>8590</v>
      </c>
      <c r="H128" s="47">
        <f t="shared" si="21"/>
        <v>6640</v>
      </c>
      <c r="I128" s="47">
        <f t="shared" si="21"/>
        <v>11500</v>
      </c>
      <c r="J128" s="47">
        <f t="shared" si="21"/>
        <v>8020</v>
      </c>
      <c r="K128" s="47">
        <f t="shared" si="21"/>
        <v>7700</v>
      </c>
      <c r="L128" s="47">
        <f t="shared" si="21"/>
        <v>7600</v>
      </c>
      <c r="M128" s="47">
        <f t="shared" si="21"/>
        <v>7670</v>
      </c>
      <c r="N128" s="47">
        <f t="shared" si="21"/>
        <v>14920</v>
      </c>
      <c r="O128" s="47">
        <f t="shared" si="15"/>
        <v>100000</v>
      </c>
      <c r="P128" s="52">
        <v>100000</v>
      </c>
    </row>
    <row r="129" spans="1:16" ht="17.25" thickBot="1">
      <c r="A129" s="24" t="s">
        <v>73</v>
      </c>
      <c r="B129" s="23" t="s">
        <v>44</v>
      </c>
      <c r="C129" s="47">
        <f t="shared" si="21"/>
        <v>672</v>
      </c>
      <c r="D129" s="47">
        <f t="shared" si="21"/>
        <v>601.9999999999999</v>
      </c>
      <c r="E129" s="47">
        <f t="shared" si="21"/>
        <v>706</v>
      </c>
      <c r="F129" s="47">
        <f t="shared" si="21"/>
        <v>756</v>
      </c>
      <c r="G129" s="47">
        <f t="shared" si="21"/>
        <v>859</v>
      </c>
      <c r="H129" s="47">
        <f t="shared" si="21"/>
        <v>664</v>
      </c>
      <c r="I129" s="47">
        <f t="shared" si="21"/>
        <v>1150</v>
      </c>
      <c r="J129" s="47">
        <f t="shared" si="21"/>
        <v>802</v>
      </c>
      <c r="K129" s="47">
        <f t="shared" si="21"/>
        <v>770</v>
      </c>
      <c r="L129" s="47">
        <f t="shared" si="21"/>
        <v>760</v>
      </c>
      <c r="M129" s="47">
        <f t="shared" si="21"/>
        <v>767</v>
      </c>
      <c r="N129" s="47">
        <f t="shared" si="21"/>
        <v>1492</v>
      </c>
      <c r="O129" s="47">
        <f t="shared" si="15"/>
        <v>10000</v>
      </c>
      <c r="P129" s="52">
        <v>10000</v>
      </c>
    </row>
    <row r="130" spans="1:16" ht="15">
      <c r="A130" s="20"/>
      <c r="B130" s="21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53"/>
    </row>
    <row r="131" spans="1:16" ht="15">
      <c r="A131" s="20" t="s">
        <v>117</v>
      </c>
      <c r="B131" s="21" t="s">
        <v>118</v>
      </c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53"/>
    </row>
    <row r="132" spans="1:16" ht="15">
      <c r="A132" s="24" t="s">
        <v>90</v>
      </c>
      <c r="B132" s="25" t="s">
        <v>42</v>
      </c>
      <c r="C132" s="47">
        <f aca="true" t="shared" si="22" ref="C132:N133">$P132*C$10/100</f>
        <v>336</v>
      </c>
      <c r="D132" s="47">
        <f t="shared" si="22"/>
        <v>300.99999999999994</v>
      </c>
      <c r="E132" s="47">
        <f t="shared" si="22"/>
        <v>353</v>
      </c>
      <c r="F132" s="47">
        <f t="shared" si="22"/>
        <v>378</v>
      </c>
      <c r="G132" s="47">
        <f t="shared" si="22"/>
        <v>429.5</v>
      </c>
      <c r="H132" s="47">
        <f t="shared" si="22"/>
        <v>332</v>
      </c>
      <c r="I132" s="47">
        <f t="shared" si="22"/>
        <v>575</v>
      </c>
      <c r="J132" s="47">
        <f t="shared" si="22"/>
        <v>401</v>
      </c>
      <c r="K132" s="47">
        <f t="shared" si="22"/>
        <v>385</v>
      </c>
      <c r="L132" s="47">
        <f t="shared" si="22"/>
        <v>380</v>
      </c>
      <c r="M132" s="47">
        <f t="shared" si="22"/>
        <v>383.5</v>
      </c>
      <c r="N132" s="47">
        <f t="shared" si="22"/>
        <v>746</v>
      </c>
      <c r="O132" s="47">
        <f t="shared" si="15"/>
        <v>5000</v>
      </c>
      <c r="P132" s="52">
        <v>5000</v>
      </c>
    </row>
    <row r="133" spans="1:16" ht="15">
      <c r="A133" s="24" t="s">
        <v>72</v>
      </c>
      <c r="B133" s="25" t="s">
        <v>119</v>
      </c>
      <c r="C133" s="47">
        <f t="shared" si="22"/>
        <v>336</v>
      </c>
      <c r="D133" s="47">
        <f t="shared" si="22"/>
        <v>300.99999999999994</v>
      </c>
      <c r="E133" s="47">
        <f t="shared" si="22"/>
        <v>353</v>
      </c>
      <c r="F133" s="47">
        <f t="shared" si="22"/>
        <v>378</v>
      </c>
      <c r="G133" s="47">
        <f t="shared" si="22"/>
        <v>429.5</v>
      </c>
      <c r="H133" s="47">
        <f t="shared" si="22"/>
        <v>332</v>
      </c>
      <c r="I133" s="47">
        <f t="shared" si="22"/>
        <v>575</v>
      </c>
      <c r="J133" s="47">
        <f t="shared" si="22"/>
        <v>401</v>
      </c>
      <c r="K133" s="47">
        <f t="shared" si="22"/>
        <v>385</v>
      </c>
      <c r="L133" s="47">
        <f t="shared" si="22"/>
        <v>380</v>
      </c>
      <c r="M133" s="47">
        <f t="shared" si="22"/>
        <v>383.5</v>
      </c>
      <c r="N133" s="47">
        <f t="shared" si="22"/>
        <v>746</v>
      </c>
      <c r="O133" s="47">
        <f t="shared" si="15"/>
        <v>5000</v>
      </c>
      <c r="P133" s="52">
        <v>5000</v>
      </c>
    </row>
    <row r="134" spans="1:16" ht="15">
      <c r="A134" s="20"/>
      <c r="B134" s="21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53"/>
    </row>
    <row r="135" spans="1:16" ht="15">
      <c r="A135" s="20" t="s">
        <v>120</v>
      </c>
      <c r="B135" s="21" t="s">
        <v>142</v>
      </c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53"/>
    </row>
    <row r="136" spans="1:16" ht="15">
      <c r="A136" s="24" t="s">
        <v>111</v>
      </c>
      <c r="B136" s="25" t="s">
        <v>116</v>
      </c>
      <c r="C136" s="47">
        <f aca="true" t="shared" si="23" ref="C136:N144">$P136*C$10/100</f>
        <v>36960</v>
      </c>
      <c r="D136" s="47">
        <f t="shared" si="23"/>
        <v>33109.99999999999</v>
      </c>
      <c r="E136" s="47">
        <f t="shared" si="23"/>
        <v>38830</v>
      </c>
      <c r="F136" s="47">
        <f t="shared" si="23"/>
        <v>41580</v>
      </c>
      <c r="G136" s="47">
        <f t="shared" si="23"/>
        <v>47245</v>
      </c>
      <c r="H136" s="47">
        <f t="shared" si="23"/>
        <v>36520</v>
      </c>
      <c r="I136" s="47">
        <f t="shared" si="23"/>
        <v>63250</v>
      </c>
      <c r="J136" s="47">
        <f t="shared" si="23"/>
        <v>44110</v>
      </c>
      <c r="K136" s="47">
        <f t="shared" si="23"/>
        <v>42350</v>
      </c>
      <c r="L136" s="47">
        <f t="shared" si="23"/>
        <v>41800</v>
      </c>
      <c r="M136" s="47">
        <f t="shared" si="23"/>
        <v>42185</v>
      </c>
      <c r="N136" s="47">
        <f t="shared" si="23"/>
        <v>82060</v>
      </c>
      <c r="O136" s="47">
        <f t="shared" si="15"/>
        <v>550000</v>
      </c>
      <c r="P136" s="52">
        <v>550000</v>
      </c>
    </row>
    <row r="137" spans="1:16" ht="15">
      <c r="A137" s="24" t="s">
        <v>112</v>
      </c>
      <c r="B137" s="25" t="s">
        <v>41</v>
      </c>
      <c r="C137" s="47">
        <f t="shared" si="23"/>
        <v>1344</v>
      </c>
      <c r="D137" s="47">
        <f t="shared" si="23"/>
        <v>1203.9999999999998</v>
      </c>
      <c r="E137" s="47">
        <f t="shared" si="23"/>
        <v>1412</v>
      </c>
      <c r="F137" s="47">
        <f t="shared" si="23"/>
        <v>1512</v>
      </c>
      <c r="G137" s="47">
        <f t="shared" si="23"/>
        <v>1718</v>
      </c>
      <c r="H137" s="47">
        <f t="shared" si="23"/>
        <v>1328</v>
      </c>
      <c r="I137" s="47">
        <f t="shared" si="23"/>
        <v>2300</v>
      </c>
      <c r="J137" s="47">
        <f t="shared" si="23"/>
        <v>1604</v>
      </c>
      <c r="K137" s="47">
        <f t="shared" si="23"/>
        <v>1540</v>
      </c>
      <c r="L137" s="47">
        <f t="shared" si="23"/>
        <v>1520</v>
      </c>
      <c r="M137" s="47">
        <f t="shared" si="23"/>
        <v>1534</v>
      </c>
      <c r="N137" s="47">
        <f t="shared" si="23"/>
        <v>2984</v>
      </c>
      <c r="O137" s="47">
        <f t="shared" si="15"/>
        <v>20000</v>
      </c>
      <c r="P137" s="52">
        <v>20000</v>
      </c>
    </row>
    <row r="138" spans="1:16" ht="15">
      <c r="A138" s="24" t="s">
        <v>113</v>
      </c>
      <c r="B138" s="25" t="s">
        <v>114</v>
      </c>
      <c r="C138" s="47">
        <f t="shared" si="23"/>
        <v>67.2</v>
      </c>
      <c r="D138" s="47">
        <f t="shared" si="23"/>
        <v>60.2</v>
      </c>
      <c r="E138" s="47">
        <f t="shared" si="23"/>
        <v>70.6</v>
      </c>
      <c r="F138" s="47">
        <f t="shared" si="23"/>
        <v>75.6</v>
      </c>
      <c r="G138" s="47">
        <f t="shared" si="23"/>
        <v>85.9</v>
      </c>
      <c r="H138" s="47">
        <f t="shared" si="23"/>
        <v>66.4</v>
      </c>
      <c r="I138" s="47">
        <f t="shared" si="23"/>
        <v>115</v>
      </c>
      <c r="J138" s="47">
        <f t="shared" si="23"/>
        <v>80.2</v>
      </c>
      <c r="K138" s="47">
        <f t="shared" si="23"/>
        <v>77</v>
      </c>
      <c r="L138" s="47">
        <f t="shared" si="23"/>
        <v>76</v>
      </c>
      <c r="M138" s="47">
        <f t="shared" si="23"/>
        <v>76.7</v>
      </c>
      <c r="N138" s="47">
        <f t="shared" si="23"/>
        <v>149.2</v>
      </c>
      <c r="O138" s="47">
        <f t="shared" si="15"/>
        <v>1000</v>
      </c>
      <c r="P138" s="52">
        <v>1000</v>
      </c>
    </row>
    <row r="139" spans="1:16" ht="15">
      <c r="A139" s="24" t="s">
        <v>75</v>
      </c>
      <c r="B139" s="25" t="s">
        <v>41</v>
      </c>
      <c r="C139" s="47">
        <f t="shared" si="23"/>
        <v>4032</v>
      </c>
      <c r="D139" s="47">
        <f t="shared" si="23"/>
        <v>3612</v>
      </c>
      <c r="E139" s="47">
        <f t="shared" si="23"/>
        <v>4236</v>
      </c>
      <c r="F139" s="47">
        <f t="shared" si="23"/>
        <v>4536</v>
      </c>
      <c r="G139" s="47">
        <f t="shared" si="23"/>
        <v>5154</v>
      </c>
      <c r="H139" s="47">
        <f t="shared" si="23"/>
        <v>3984</v>
      </c>
      <c r="I139" s="47">
        <f t="shared" si="23"/>
        <v>6900</v>
      </c>
      <c r="J139" s="47">
        <f t="shared" si="23"/>
        <v>4812</v>
      </c>
      <c r="K139" s="47">
        <f t="shared" si="23"/>
        <v>4620</v>
      </c>
      <c r="L139" s="47">
        <f t="shared" si="23"/>
        <v>4560</v>
      </c>
      <c r="M139" s="47">
        <f t="shared" si="23"/>
        <v>4602</v>
      </c>
      <c r="N139" s="47">
        <f t="shared" si="23"/>
        <v>8952</v>
      </c>
      <c r="O139" s="47">
        <f t="shared" si="15"/>
        <v>60000</v>
      </c>
      <c r="P139" s="52">
        <v>60000</v>
      </c>
    </row>
    <row r="140" spans="1:16" ht="15">
      <c r="A140" s="24" t="s">
        <v>70</v>
      </c>
      <c r="B140" s="25" t="s">
        <v>93</v>
      </c>
      <c r="C140" s="47">
        <f t="shared" si="23"/>
        <v>336</v>
      </c>
      <c r="D140" s="47">
        <f t="shared" si="23"/>
        <v>300.99999999999994</v>
      </c>
      <c r="E140" s="47">
        <f t="shared" si="23"/>
        <v>353</v>
      </c>
      <c r="F140" s="47">
        <f t="shared" si="23"/>
        <v>378</v>
      </c>
      <c r="G140" s="47">
        <f t="shared" si="23"/>
        <v>429.5</v>
      </c>
      <c r="H140" s="47">
        <f t="shared" si="23"/>
        <v>332</v>
      </c>
      <c r="I140" s="47">
        <f t="shared" si="23"/>
        <v>575</v>
      </c>
      <c r="J140" s="47">
        <f t="shared" si="23"/>
        <v>401</v>
      </c>
      <c r="K140" s="47">
        <f t="shared" si="23"/>
        <v>385</v>
      </c>
      <c r="L140" s="47">
        <f t="shared" si="23"/>
        <v>380</v>
      </c>
      <c r="M140" s="47">
        <f t="shared" si="23"/>
        <v>383.5</v>
      </c>
      <c r="N140" s="47">
        <f t="shared" si="23"/>
        <v>746</v>
      </c>
      <c r="O140" s="47">
        <f t="shared" si="15"/>
        <v>5000</v>
      </c>
      <c r="P140" s="52">
        <v>5000</v>
      </c>
    </row>
    <row r="141" spans="1:16" ht="15">
      <c r="A141" s="24" t="s">
        <v>121</v>
      </c>
      <c r="B141" s="25" t="s">
        <v>122</v>
      </c>
      <c r="C141" s="47">
        <f t="shared" si="23"/>
        <v>1008</v>
      </c>
      <c r="D141" s="47">
        <f t="shared" si="23"/>
        <v>903</v>
      </c>
      <c r="E141" s="47">
        <f t="shared" si="23"/>
        <v>1059</v>
      </c>
      <c r="F141" s="47">
        <f t="shared" si="23"/>
        <v>1134</v>
      </c>
      <c r="G141" s="47">
        <f t="shared" si="23"/>
        <v>1288.5</v>
      </c>
      <c r="H141" s="47">
        <f t="shared" si="23"/>
        <v>996</v>
      </c>
      <c r="I141" s="47">
        <f t="shared" si="23"/>
        <v>1725</v>
      </c>
      <c r="J141" s="47">
        <f t="shared" si="23"/>
        <v>1203</v>
      </c>
      <c r="K141" s="47">
        <f t="shared" si="23"/>
        <v>1155</v>
      </c>
      <c r="L141" s="47">
        <f t="shared" si="23"/>
        <v>1140</v>
      </c>
      <c r="M141" s="47">
        <f t="shared" si="23"/>
        <v>1150.5</v>
      </c>
      <c r="N141" s="47">
        <f t="shared" si="23"/>
        <v>2238</v>
      </c>
      <c r="O141" s="47">
        <f t="shared" si="15"/>
        <v>15000</v>
      </c>
      <c r="P141" s="52">
        <v>15000</v>
      </c>
    </row>
    <row r="142" spans="1:16" ht="15">
      <c r="A142" s="24" t="s">
        <v>90</v>
      </c>
      <c r="B142" s="25" t="s">
        <v>42</v>
      </c>
      <c r="C142" s="47">
        <f t="shared" si="23"/>
        <v>13440</v>
      </c>
      <c r="D142" s="47">
        <f t="shared" si="23"/>
        <v>12040</v>
      </c>
      <c r="E142" s="47">
        <f t="shared" si="23"/>
        <v>14120</v>
      </c>
      <c r="F142" s="47">
        <f t="shared" si="23"/>
        <v>15120</v>
      </c>
      <c r="G142" s="47">
        <f t="shared" si="23"/>
        <v>17180</v>
      </c>
      <c r="H142" s="47">
        <f t="shared" si="23"/>
        <v>13280</v>
      </c>
      <c r="I142" s="47">
        <f t="shared" si="23"/>
        <v>23000</v>
      </c>
      <c r="J142" s="47">
        <f t="shared" si="23"/>
        <v>16040</v>
      </c>
      <c r="K142" s="47">
        <f t="shared" si="23"/>
        <v>15400</v>
      </c>
      <c r="L142" s="47">
        <f t="shared" si="23"/>
        <v>15200</v>
      </c>
      <c r="M142" s="47">
        <f t="shared" si="23"/>
        <v>15340</v>
      </c>
      <c r="N142" s="47">
        <f t="shared" si="23"/>
        <v>29840</v>
      </c>
      <c r="O142" s="47">
        <f t="shared" si="15"/>
        <v>200000</v>
      </c>
      <c r="P142" s="52">
        <v>200000</v>
      </c>
    </row>
    <row r="143" spans="1:16" ht="15">
      <c r="A143" s="24" t="s">
        <v>72</v>
      </c>
      <c r="B143" s="25" t="s">
        <v>119</v>
      </c>
      <c r="C143" s="47">
        <f t="shared" si="23"/>
        <v>13440</v>
      </c>
      <c r="D143" s="47">
        <f t="shared" si="23"/>
        <v>12040</v>
      </c>
      <c r="E143" s="47">
        <f t="shared" si="23"/>
        <v>14120</v>
      </c>
      <c r="F143" s="47">
        <f t="shared" si="23"/>
        <v>15120</v>
      </c>
      <c r="G143" s="47">
        <f t="shared" si="23"/>
        <v>17180</v>
      </c>
      <c r="H143" s="47">
        <f t="shared" si="23"/>
        <v>13280</v>
      </c>
      <c r="I143" s="47">
        <f t="shared" si="23"/>
        <v>23000</v>
      </c>
      <c r="J143" s="47">
        <f t="shared" si="23"/>
        <v>16040</v>
      </c>
      <c r="K143" s="47">
        <f t="shared" si="23"/>
        <v>15400</v>
      </c>
      <c r="L143" s="47">
        <f t="shared" si="23"/>
        <v>15200</v>
      </c>
      <c r="M143" s="47">
        <f t="shared" si="23"/>
        <v>15340</v>
      </c>
      <c r="N143" s="47">
        <f t="shared" si="23"/>
        <v>29840</v>
      </c>
      <c r="O143" s="47">
        <f t="shared" si="15"/>
        <v>200000</v>
      </c>
      <c r="P143" s="52">
        <v>200000</v>
      </c>
    </row>
    <row r="144" spans="1:16" ht="17.25" thickBot="1">
      <c r="A144" s="24" t="s">
        <v>73</v>
      </c>
      <c r="B144" s="23" t="s">
        <v>44</v>
      </c>
      <c r="C144" s="47">
        <f t="shared" si="23"/>
        <v>1680</v>
      </c>
      <c r="D144" s="47">
        <f t="shared" si="23"/>
        <v>1505</v>
      </c>
      <c r="E144" s="47">
        <f t="shared" si="23"/>
        <v>1765</v>
      </c>
      <c r="F144" s="47">
        <f t="shared" si="23"/>
        <v>1890</v>
      </c>
      <c r="G144" s="47">
        <f t="shared" si="23"/>
        <v>2147.5</v>
      </c>
      <c r="H144" s="47">
        <f t="shared" si="23"/>
        <v>1660</v>
      </c>
      <c r="I144" s="47">
        <f t="shared" si="23"/>
        <v>2875</v>
      </c>
      <c r="J144" s="47">
        <f t="shared" si="23"/>
        <v>2005</v>
      </c>
      <c r="K144" s="47">
        <f t="shared" si="23"/>
        <v>1925</v>
      </c>
      <c r="L144" s="47">
        <f t="shared" si="23"/>
        <v>1900</v>
      </c>
      <c r="M144" s="47">
        <f t="shared" si="23"/>
        <v>1917.5</v>
      </c>
      <c r="N144" s="47">
        <f t="shared" si="23"/>
        <v>3730</v>
      </c>
      <c r="O144" s="47">
        <f t="shared" si="15"/>
        <v>25000</v>
      </c>
      <c r="P144" s="52">
        <v>25000</v>
      </c>
    </row>
    <row r="145" spans="1:16" ht="15">
      <c r="A145" s="20"/>
      <c r="B145" s="21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53"/>
    </row>
    <row r="146" spans="1:16" ht="15">
      <c r="A146" s="20" t="s">
        <v>123</v>
      </c>
      <c r="B146" s="21" t="s">
        <v>143</v>
      </c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53"/>
    </row>
    <row r="147" spans="1:16" ht="15">
      <c r="A147" s="24" t="s">
        <v>111</v>
      </c>
      <c r="B147" s="25" t="s">
        <v>116</v>
      </c>
      <c r="C147" s="47">
        <f aca="true" t="shared" si="24" ref="C147:N154">$P147*C$10/100</f>
        <v>537.6</v>
      </c>
      <c r="D147" s="47">
        <f t="shared" si="24"/>
        <v>481.6</v>
      </c>
      <c r="E147" s="47">
        <f t="shared" si="24"/>
        <v>564.8</v>
      </c>
      <c r="F147" s="47">
        <f t="shared" si="24"/>
        <v>604.8</v>
      </c>
      <c r="G147" s="47">
        <f t="shared" si="24"/>
        <v>687.2</v>
      </c>
      <c r="H147" s="47">
        <f t="shared" si="24"/>
        <v>531.2</v>
      </c>
      <c r="I147" s="47">
        <f t="shared" si="24"/>
        <v>920</v>
      </c>
      <c r="J147" s="47">
        <f t="shared" si="24"/>
        <v>641.6</v>
      </c>
      <c r="K147" s="47">
        <f t="shared" si="24"/>
        <v>616</v>
      </c>
      <c r="L147" s="47">
        <f t="shared" si="24"/>
        <v>608</v>
      </c>
      <c r="M147" s="47">
        <f t="shared" si="24"/>
        <v>613.6</v>
      </c>
      <c r="N147" s="47">
        <f t="shared" si="24"/>
        <v>1193.6</v>
      </c>
      <c r="O147" s="47">
        <f t="shared" si="15"/>
        <v>8000</v>
      </c>
      <c r="P147" s="52">
        <v>8000</v>
      </c>
    </row>
    <row r="148" spans="1:16" ht="15">
      <c r="A148" s="24" t="s">
        <v>112</v>
      </c>
      <c r="B148" s="25" t="s">
        <v>41</v>
      </c>
      <c r="C148" s="47">
        <f t="shared" si="24"/>
        <v>67.2</v>
      </c>
      <c r="D148" s="47">
        <f t="shared" si="24"/>
        <v>60.2</v>
      </c>
      <c r="E148" s="47">
        <f t="shared" si="24"/>
        <v>70.6</v>
      </c>
      <c r="F148" s="47">
        <f t="shared" si="24"/>
        <v>75.6</v>
      </c>
      <c r="G148" s="47">
        <f t="shared" si="24"/>
        <v>85.9</v>
      </c>
      <c r="H148" s="47">
        <f t="shared" si="24"/>
        <v>66.4</v>
      </c>
      <c r="I148" s="47">
        <f t="shared" si="24"/>
        <v>115</v>
      </c>
      <c r="J148" s="47">
        <f t="shared" si="24"/>
        <v>80.2</v>
      </c>
      <c r="K148" s="47">
        <f t="shared" si="24"/>
        <v>77</v>
      </c>
      <c r="L148" s="47">
        <f t="shared" si="24"/>
        <v>76</v>
      </c>
      <c r="M148" s="47">
        <f t="shared" si="24"/>
        <v>76.7</v>
      </c>
      <c r="N148" s="47">
        <f t="shared" si="24"/>
        <v>149.2</v>
      </c>
      <c r="O148" s="47">
        <f t="shared" si="15"/>
        <v>1000</v>
      </c>
      <c r="P148" s="52">
        <v>1000</v>
      </c>
    </row>
    <row r="149" spans="1:16" ht="15">
      <c r="A149" s="24" t="s">
        <v>113</v>
      </c>
      <c r="B149" s="25" t="s">
        <v>114</v>
      </c>
      <c r="C149" s="47">
        <f t="shared" si="24"/>
        <v>33.6</v>
      </c>
      <c r="D149" s="47">
        <f t="shared" si="24"/>
        <v>30.1</v>
      </c>
      <c r="E149" s="47">
        <f t="shared" si="24"/>
        <v>35.3</v>
      </c>
      <c r="F149" s="47">
        <f t="shared" si="24"/>
        <v>37.8</v>
      </c>
      <c r="G149" s="47">
        <f t="shared" si="24"/>
        <v>42.95</v>
      </c>
      <c r="H149" s="47">
        <f t="shared" si="24"/>
        <v>33.2</v>
      </c>
      <c r="I149" s="47">
        <f t="shared" si="24"/>
        <v>57.5</v>
      </c>
      <c r="J149" s="47">
        <f t="shared" si="24"/>
        <v>40.1</v>
      </c>
      <c r="K149" s="47">
        <f t="shared" si="24"/>
        <v>38.5</v>
      </c>
      <c r="L149" s="47">
        <f t="shared" si="24"/>
        <v>38</v>
      </c>
      <c r="M149" s="47">
        <f t="shared" si="24"/>
        <v>38.35</v>
      </c>
      <c r="N149" s="47">
        <f t="shared" si="24"/>
        <v>74.6</v>
      </c>
      <c r="O149" s="47">
        <f t="shared" si="15"/>
        <v>500</v>
      </c>
      <c r="P149" s="53">
        <v>500</v>
      </c>
    </row>
    <row r="150" spans="1:16" ht="15">
      <c r="A150" s="24" t="s">
        <v>75</v>
      </c>
      <c r="B150" s="25" t="s">
        <v>41</v>
      </c>
      <c r="C150" s="47">
        <f t="shared" si="24"/>
        <v>67.2</v>
      </c>
      <c r="D150" s="47">
        <f t="shared" si="24"/>
        <v>60.2</v>
      </c>
      <c r="E150" s="47">
        <f t="shared" si="24"/>
        <v>70.6</v>
      </c>
      <c r="F150" s="47">
        <f t="shared" si="24"/>
        <v>75.6</v>
      </c>
      <c r="G150" s="47">
        <f t="shared" si="24"/>
        <v>85.9</v>
      </c>
      <c r="H150" s="47">
        <f t="shared" si="24"/>
        <v>66.4</v>
      </c>
      <c r="I150" s="47">
        <f t="shared" si="24"/>
        <v>115</v>
      </c>
      <c r="J150" s="47">
        <f t="shared" si="24"/>
        <v>80.2</v>
      </c>
      <c r="K150" s="47">
        <f t="shared" si="24"/>
        <v>77</v>
      </c>
      <c r="L150" s="47">
        <f t="shared" si="24"/>
        <v>76</v>
      </c>
      <c r="M150" s="47">
        <f t="shared" si="24"/>
        <v>76.7</v>
      </c>
      <c r="N150" s="47">
        <f t="shared" si="24"/>
        <v>149.2</v>
      </c>
      <c r="O150" s="47">
        <f t="shared" si="15"/>
        <v>1000</v>
      </c>
      <c r="P150" s="52">
        <v>1000</v>
      </c>
    </row>
    <row r="151" spans="1:16" ht="15">
      <c r="A151" s="24" t="s">
        <v>124</v>
      </c>
      <c r="B151" s="25" t="s">
        <v>93</v>
      </c>
      <c r="C151" s="47">
        <f t="shared" si="24"/>
        <v>67.2</v>
      </c>
      <c r="D151" s="47">
        <f t="shared" si="24"/>
        <v>60.2</v>
      </c>
      <c r="E151" s="47">
        <f t="shared" si="24"/>
        <v>70.6</v>
      </c>
      <c r="F151" s="47">
        <f t="shared" si="24"/>
        <v>75.6</v>
      </c>
      <c r="G151" s="47">
        <f t="shared" si="24"/>
        <v>85.9</v>
      </c>
      <c r="H151" s="47">
        <f t="shared" si="24"/>
        <v>66.4</v>
      </c>
      <c r="I151" s="47">
        <f t="shared" si="24"/>
        <v>115</v>
      </c>
      <c r="J151" s="47">
        <f t="shared" si="24"/>
        <v>80.2</v>
      </c>
      <c r="K151" s="47">
        <f t="shared" si="24"/>
        <v>77</v>
      </c>
      <c r="L151" s="47">
        <f t="shared" si="24"/>
        <v>76</v>
      </c>
      <c r="M151" s="47">
        <f t="shared" si="24"/>
        <v>76.7</v>
      </c>
      <c r="N151" s="47">
        <f t="shared" si="24"/>
        <v>149.2</v>
      </c>
      <c r="O151" s="47">
        <f t="shared" si="15"/>
        <v>1000</v>
      </c>
      <c r="P151" s="52">
        <v>1000</v>
      </c>
    </row>
    <row r="152" spans="1:16" ht="15">
      <c r="A152" s="24" t="s">
        <v>90</v>
      </c>
      <c r="B152" s="25" t="s">
        <v>42</v>
      </c>
      <c r="C152" s="47">
        <f t="shared" si="24"/>
        <v>1344</v>
      </c>
      <c r="D152" s="47">
        <f t="shared" si="24"/>
        <v>1203.9999999999998</v>
      </c>
      <c r="E152" s="47">
        <f t="shared" si="24"/>
        <v>1412</v>
      </c>
      <c r="F152" s="47">
        <f t="shared" si="24"/>
        <v>1512</v>
      </c>
      <c r="G152" s="47">
        <f t="shared" si="24"/>
        <v>1718</v>
      </c>
      <c r="H152" s="47">
        <f t="shared" si="24"/>
        <v>1328</v>
      </c>
      <c r="I152" s="47">
        <f t="shared" si="24"/>
        <v>2300</v>
      </c>
      <c r="J152" s="47">
        <f t="shared" si="24"/>
        <v>1604</v>
      </c>
      <c r="K152" s="47">
        <f t="shared" si="24"/>
        <v>1540</v>
      </c>
      <c r="L152" s="47">
        <f t="shared" si="24"/>
        <v>1520</v>
      </c>
      <c r="M152" s="47">
        <f t="shared" si="24"/>
        <v>1534</v>
      </c>
      <c r="N152" s="47">
        <f t="shared" si="24"/>
        <v>2984</v>
      </c>
      <c r="O152" s="47">
        <f t="shared" si="15"/>
        <v>20000</v>
      </c>
      <c r="P152" s="52">
        <v>20000</v>
      </c>
    </row>
    <row r="153" spans="1:16" ht="15">
      <c r="A153" s="24" t="s">
        <v>72</v>
      </c>
      <c r="B153" s="25" t="s">
        <v>119</v>
      </c>
      <c r="C153" s="47">
        <f t="shared" si="24"/>
        <v>672</v>
      </c>
      <c r="D153" s="47">
        <f t="shared" si="24"/>
        <v>601.9999999999999</v>
      </c>
      <c r="E153" s="47">
        <f t="shared" si="24"/>
        <v>706</v>
      </c>
      <c r="F153" s="47">
        <f t="shared" si="24"/>
        <v>756</v>
      </c>
      <c r="G153" s="47">
        <f t="shared" si="24"/>
        <v>859</v>
      </c>
      <c r="H153" s="47">
        <f t="shared" si="24"/>
        <v>664</v>
      </c>
      <c r="I153" s="47">
        <f t="shared" si="24"/>
        <v>1150</v>
      </c>
      <c r="J153" s="47">
        <f t="shared" si="24"/>
        <v>802</v>
      </c>
      <c r="K153" s="47">
        <f t="shared" si="24"/>
        <v>770</v>
      </c>
      <c r="L153" s="47">
        <f t="shared" si="24"/>
        <v>760</v>
      </c>
      <c r="M153" s="47">
        <f t="shared" si="24"/>
        <v>767</v>
      </c>
      <c r="N153" s="47">
        <f t="shared" si="24"/>
        <v>1492</v>
      </c>
      <c r="O153" s="47">
        <f t="shared" si="15"/>
        <v>10000</v>
      </c>
      <c r="P153" s="52">
        <v>10000</v>
      </c>
    </row>
    <row r="154" spans="1:16" ht="17.25" thickBot="1">
      <c r="A154" s="24" t="s">
        <v>73</v>
      </c>
      <c r="B154" s="23" t="s">
        <v>44</v>
      </c>
      <c r="C154" s="47">
        <f t="shared" si="24"/>
        <v>907.1328</v>
      </c>
      <c r="D154" s="47">
        <f t="shared" si="24"/>
        <v>812.6397999999999</v>
      </c>
      <c r="E154" s="47">
        <f t="shared" si="24"/>
        <v>953.0293999999999</v>
      </c>
      <c r="F154" s="47">
        <f t="shared" si="24"/>
        <v>1020.5243999999999</v>
      </c>
      <c r="G154" s="47">
        <f t="shared" si="24"/>
        <v>1159.5641</v>
      </c>
      <c r="H154" s="47">
        <f t="shared" si="24"/>
        <v>896.3336</v>
      </c>
      <c r="I154" s="47">
        <f t="shared" si="24"/>
        <v>1552.385</v>
      </c>
      <c r="J154" s="47">
        <f t="shared" si="24"/>
        <v>1082.6198</v>
      </c>
      <c r="K154" s="47">
        <f t="shared" si="24"/>
        <v>1039.423</v>
      </c>
      <c r="L154" s="47">
        <f t="shared" si="24"/>
        <v>1025.924</v>
      </c>
      <c r="M154" s="47">
        <f t="shared" si="24"/>
        <v>1035.3733</v>
      </c>
      <c r="N154" s="47">
        <f t="shared" si="24"/>
        <v>2014.0508</v>
      </c>
      <c r="O154" s="47">
        <f t="shared" si="15"/>
        <v>13499</v>
      </c>
      <c r="P154" s="52">
        <v>13499</v>
      </c>
    </row>
    <row r="155" spans="1:16" ht="15.75" thickBot="1">
      <c r="A155" s="24"/>
      <c r="B155" s="23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53"/>
    </row>
    <row r="156" spans="1:16" ht="15">
      <c r="A156" s="20" t="s">
        <v>125</v>
      </c>
      <c r="B156" s="31" t="s">
        <v>129</v>
      </c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53"/>
    </row>
    <row r="157" spans="1:16" ht="15">
      <c r="A157" s="24" t="s">
        <v>111</v>
      </c>
      <c r="B157" s="25" t="s">
        <v>116</v>
      </c>
      <c r="C157" s="47">
        <f aca="true" t="shared" si="25" ref="C157:N160">$P157*C$10/100</f>
        <v>94080</v>
      </c>
      <c r="D157" s="47">
        <f t="shared" si="25"/>
        <v>84280</v>
      </c>
      <c r="E157" s="47">
        <f t="shared" si="25"/>
        <v>98840</v>
      </c>
      <c r="F157" s="47">
        <f t="shared" si="25"/>
        <v>105840</v>
      </c>
      <c r="G157" s="47">
        <f t="shared" si="25"/>
        <v>120260</v>
      </c>
      <c r="H157" s="47">
        <f t="shared" si="25"/>
        <v>92960</v>
      </c>
      <c r="I157" s="47">
        <f t="shared" si="25"/>
        <v>161000</v>
      </c>
      <c r="J157" s="47">
        <f t="shared" si="25"/>
        <v>112280</v>
      </c>
      <c r="K157" s="47">
        <f t="shared" si="25"/>
        <v>107800</v>
      </c>
      <c r="L157" s="47">
        <f t="shared" si="25"/>
        <v>106400</v>
      </c>
      <c r="M157" s="47">
        <f t="shared" si="25"/>
        <v>107380</v>
      </c>
      <c r="N157" s="47">
        <f t="shared" si="25"/>
        <v>208880</v>
      </c>
      <c r="O157" s="47">
        <f aca="true" t="shared" si="26" ref="O157:O218">$P157*O$10/100</f>
        <v>1400000</v>
      </c>
      <c r="P157" s="52">
        <v>1400000</v>
      </c>
    </row>
    <row r="158" spans="1:16" ht="15">
      <c r="A158" s="24" t="s">
        <v>112</v>
      </c>
      <c r="B158" s="25" t="s">
        <v>41</v>
      </c>
      <c r="C158" s="47">
        <f t="shared" si="25"/>
        <v>0.0672</v>
      </c>
      <c r="D158" s="47">
        <f t="shared" si="25"/>
        <v>0.0602</v>
      </c>
      <c r="E158" s="47">
        <f t="shared" si="25"/>
        <v>0.0706</v>
      </c>
      <c r="F158" s="47">
        <f t="shared" si="25"/>
        <v>0.0756</v>
      </c>
      <c r="G158" s="47">
        <f t="shared" si="25"/>
        <v>0.0859</v>
      </c>
      <c r="H158" s="47">
        <f t="shared" si="25"/>
        <v>0.0664</v>
      </c>
      <c r="I158" s="47">
        <f t="shared" si="25"/>
        <v>0.115</v>
      </c>
      <c r="J158" s="47">
        <f t="shared" si="25"/>
        <v>0.0802</v>
      </c>
      <c r="K158" s="47">
        <f t="shared" si="25"/>
        <v>0.077</v>
      </c>
      <c r="L158" s="47">
        <f t="shared" si="25"/>
        <v>0.076</v>
      </c>
      <c r="M158" s="47">
        <f t="shared" si="25"/>
        <v>0.0767</v>
      </c>
      <c r="N158" s="47">
        <f t="shared" si="25"/>
        <v>0.1492</v>
      </c>
      <c r="O158" s="47">
        <f t="shared" si="26"/>
        <v>1</v>
      </c>
      <c r="P158" s="52">
        <v>1</v>
      </c>
    </row>
    <row r="159" spans="1:16" ht="15">
      <c r="A159" s="24" t="s">
        <v>113</v>
      </c>
      <c r="B159" s="25" t="s">
        <v>114</v>
      </c>
      <c r="C159" s="47">
        <f t="shared" si="25"/>
        <v>336</v>
      </c>
      <c r="D159" s="47">
        <f t="shared" si="25"/>
        <v>300.99999999999994</v>
      </c>
      <c r="E159" s="47">
        <f t="shared" si="25"/>
        <v>353</v>
      </c>
      <c r="F159" s="47">
        <f t="shared" si="25"/>
        <v>378</v>
      </c>
      <c r="G159" s="47">
        <f t="shared" si="25"/>
        <v>429.5</v>
      </c>
      <c r="H159" s="47">
        <f t="shared" si="25"/>
        <v>332</v>
      </c>
      <c r="I159" s="47">
        <f t="shared" si="25"/>
        <v>575</v>
      </c>
      <c r="J159" s="47">
        <f t="shared" si="25"/>
        <v>401</v>
      </c>
      <c r="K159" s="47">
        <f t="shared" si="25"/>
        <v>385</v>
      </c>
      <c r="L159" s="47">
        <f t="shared" si="25"/>
        <v>380</v>
      </c>
      <c r="M159" s="47">
        <f t="shared" si="25"/>
        <v>383.5</v>
      </c>
      <c r="N159" s="47">
        <f t="shared" si="25"/>
        <v>746</v>
      </c>
      <c r="O159" s="47">
        <f t="shared" si="26"/>
        <v>5000</v>
      </c>
      <c r="P159" s="52">
        <v>5000</v>
      </c>
    </row>
    <row r="160" spans="1:16" ht="15">
      <c r="A160" s="24" t="s">
        <v>75</v>
      </c>
      <c r="B160" s="25" t="s">
        <v>41</v>
      </c>
      <c r="C160" s="47">
        <f t="shared" si="25"/>
        <v>13440</v>
      </c>
      <c r="D160" s="47">
        <f t="shared" si="25"/>
        <v>12040</v>
      </c>
      <c r="E160" s="47">
        <f t="shared" si="25"/>
        <v>14120</v>
      </c>
      <c r="F160" s="47">
        <f t="shared" si="25"/>
        <v>15120</v>
      </c>
      <c r="G160" s="47">
        <f t="shared" si="25"/>
        <v>17180</v>
      </c>
      <c r="H160" s="47">
        <f t="shared" si="25"/>
        <v>13280</v>
      </c>
      <c r="I160" s="47">
        <f t="shared" si="25"/>
        <v>23000</v>
      </c>
      <c r="J160" s="47">
        <f t="shared" si="25"/>
        <v>16040</v>
      </c>
      <c r="K160" s="47">
        <f t="shared" si="25"/>
        <v>15400</v>
      </c>
      <c r="L160" s="47">
        <f t="shared" si="25"/>
        <v>15200</v>
      </c>
      <c r="M160" s="47">
        <f t="shared" si="25"/>
        <v>15340</v>
      </c>
      <c r="N160" s="47">
        <f t="shared" si="25"/>
        <v>29840</v>
      </c>
      <c r="O160" s="47">
        <f t="shared" si="26"/>
        <v>200000</v>
      </c>
      <c r="P160" s="52">
        <v>200000</v>
      </c>
    </row>
    <row r="161" spans="1:16" ht="15">
      <c r="A161" s="20"/>
      <c r="B161" s="21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 t="s">
        <v>204</v>
      </c>
      <c r="P161" s="52">
        <f>SUM(P87:P160)</f>
        <v>4150000</v>
      </c>
    </row>
    <row r="162" spans="1:16" ht="15">
      <c r="A162" s="20" t="s">
        <v>126</v>
      </c>
      <c r="B162" s="31" t="s">
        <v>130</v>
      </c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55"/>
    </row>
    <row r="163" spans="1:16" ht="15">
      <c r="A163" s="24" t="s">
        <v>124</v>
      </c>
      <c r="B163" s="25" t="s">
        <v>93</v>
      </c>
      <c r="C163" s="49">
        <f aca="true" t="shared" si="27" ref="C163:N166">$P163*C$10/100</f>
        <v>1008</v>
      </c>
      <c r="D163" s="49">
        <f t="shared" si="27"/>
        <v>903</v>
      </c>
      <c r="E163" s="49">
        <f t="shared" si="27"/>
        <v>1059</v>
      </c>
      <c r="F163" s="49">
        <f t="shared" si="27"/>
        <v>1134</v>
      </c>
      <c r="G163" s="49">
        <f t="shared" si="27"/>
        <v>1288.5</v>
      </c>
      <c r="H163" s="49">
        <f t="shared" si="27"/>
        <v>996</v>
      </c>
      <c r="I163" s="49">
        <f t="shared" si="27"/>
        <v>1725</v>
      </c>
      <c r="J163" s="49">
        <f t="shared" si="27"/>
        <v>1203</v>
      </c>
      <c r="K163" s="49">
        <f t="shared" si="27"/>
        <v>1155</v>
      </c>
      <c r="L163" s="49">
        <f t="shared" si="27"/>
        <v>1140</v>
      </c>
      <c r="M163" s="49">
        <f t="shared" si="27"/>
        <v>1150.5</v>
      </c>
      <c r="N163" s="49">
        <f t="shared" si="27"/>
        <v>2238</v>
      </c>
      <c r="O163" s="49">
        <f t="shared" si="26"/>
        <v>15000</v>
      </c>
      <c r="P163" s="56">
        <v>15000</v>
      </c>
    </row>
    <row r="164" spans="1:16" ht="15">
      <c r="A164" s="24" t="s">
        <v>90</v>
      </c>
      <c r="B164" s="25" t="s">
        <v>42</v>
      </c>
      <c r="C164" s="49">
        <f t="shared" si="27"/>
        <v>21168</v>
      </c>
      <c r="D164" s="49">
        <f t="shared" si="27"/>
        <v>18962.999999999996</v>
      </c>
      <c r="E164" s="49">
        <f t="shared" si="27"/>
        <v>22239</v>
      </c>
      <c r="F164" s="49">
        <f t="shared" si="27"/>
        <v>23814</v>
      </c>
      <c r="G164" s="49">
        <f t="shared" si="27"/>
        <v>27058.5</v>
      </c>
      <c r="H164" s="49">
        <f t="shared" si="27"/>
        <v>20916</v>
      </c>
      <c r="I164" s="49">
        <f t="shared" si="27"/>
        <v>36225</v>
      </c>
      <c r="J164" s="49">
        <f t="shared" si="27"/>
        <v>25263</v>
      </c>
      <c r="K164" s="49">
        <f t="shared" si="27"/>
        <v>24255</v>
      </c>
      <c r="L164" s="49">
        <f t="shared" si="27"/>
        <v>23940</v>
      </c>
      <c r="M164" s="49">
        <f t="shared" si="27"/>
        <v>24160.5</v>
      </c>
      <c r="N164" s="49">
        <f t="shared" si="27"/>
        <v>46998</v>
      </c>
      <c r="O164" s="49">
        <f t="shared" si="26"/>
        <v>315000</v>
      </c>
      <c r="P164" s="56">
        <v>315000</v>
      </c>
    </row>
    <row r="165" spans="1:16" ht="15">
      <c r="A165" s="24" t="s">
        <v>72</v>
      </c>
      <c r="B165" s="25" t="s">
        <v>119</v>
      </c>
      <c r="C165" s="49">
        <f t="shared" si="27"/>
        <v>10752</v>
      </c>
      <c r="D165" s="49">
        <f t="shared" si="27"/>
        <v>9631.999999999998</v>
      </c>
      <c r="E165" s="49">
        <f t="shared" si="27"/>
        <v>11296</v>
      </c>
      <c r="F165" s="49">
        <f t="shared" si="27"/>
        <v>12096</v>
      </c>
      <c r="G165" s="49">
        <f t="shared" si="27"/>
        <v>13744</v>
      </c>
      <c r="H165" s="49">
        <f t="shared" si="27"/>
        <v>10624</v>
      </c>
      <c r="I165" s="49">
        <f t="shared" si="27"/>
        <v>18400</v>
      </c>
      <c r="J165" s="49">
        <f t="shared" si="27"/>
        <v>12832</v>
      </c>
      <c r="K165" s="49">
        <f t="shared" si="27"/>
        <v>12320</v>
      </c>
      <c r="L165" s="49">
        <f t="shared" si="27"/>
        <v>12160</v>
      </c>
      <c r="M165" s="49">
        <f t="shared" si="27"/>
        <v>12272</v>
      </c>
      <c r="N165" s="49">
        <f t="shared" si="27"/>
        <v>23872</v>
      </c>
      <c r="O165" s="49">
        <f t="shared" si="26"/>
        <v>160000</v>
      </c>
      <c r="P165" s="56">
        <v>160000</v>
      </c>
    </row>
    <row r="166" spans="1:16" ht="17.25" thickBot="1">
      <c r="A166" s="24" t="s">
        <v>73</v>
      </c>
      <c r="B166" s="23" t="s">
        <v>44</v>
      </c>
      <c r="C166" s="49">
        <f t="shared" si="27"/>
        <v>672</v>
      </c>
      <c r="D166" s="49">
        <f t="shared" si="27"/>
        <v>601.9999999999999</v>
      </c>
      <c r="E166" s="49">
        <f t="shared" si="27"/>
        <v>706</v>
      </c>
      <c r="F166" s="49">
        <f t="shared" si="27"/>
        <v>756</v>
      </c>
      <c r="G166" s="49">
        <f t="shared" si="27"/>
        <v>859</v>
      </c>
      <c r="H166" s="49">
        <f t="shared" si="27"/>
        <v>664</v>
      </c>
      <c r="I166" s="49">
        <f t="shared" si="27"/>
        <v>1150</v>
      </c>
      <c r="J166" s="49">
        <f t="shared" si="27"/>
        <v>802</v>
      </c>
      <c r="K166" s="49">
        <f t="shared" si="27"/>
        <v>770</v>
      </c>
      <c r="L166" s="49">
        <f t="shared" si="27"/>
        <v>760</v>
      </c>
      <c r="M166" s="49">
        <f t="shared" si="27"/>
        <v>767</v>
      </c>
      <c r="N166" s="49">
        <f t="shared" si="27"/>
        <v>1492</v>
      </c>
      <c r="O166" s="49">
        <f t="shared" si="26"/>
        <v>10000</v>
      </c>
      <c r="P166" s="57">
        <v>10000</v>
      </c>
    </row>
    <row r="167" spans="1:16" ht="15">
      <c r="A167" s="20"/>
      <c r="B167" s="21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 t="s">
        <v>204</v>
      </c>
      <c r="P167" s="56">
        <f>SUM(P163:P166)</f>
        <v>500000</v>
      </c>
    </row>
    <row r="168" spans="1:16" ht="15">
      <c r="A168" s="20" t="s">
        <v>127</v>
      </c>
      <c r="B168" s="31" t="s">
        <v>144</v>
      </c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55"/>
    </row>
    <row r="169" spans="1:16" ht="15">
      <c r="A169" s="24" t="s">
        <v>124</v>
      </c>
      <c r="B169" s="25" t="s">
        <v>93</v>
      </c>
      <c r="C169" s="49">
        <f aca="true" t="shared" si="28" ref="C169:N172">$P169*C$10/100</f>
        <v>672</v>
      </c>
      <c r="D169" s="49">
        <f t="shared" si="28"/>
        <v>601.9999999999999</v>
      </c>
      <c r="E169" s="49">
        <f t="shared" si="28"/>
        <v>706</v>
      </c>
      <c r="F169" s="49">
        <f t="shared" si="28"/>
        <v>756</v>
      </c>
      <c r="G169" s="49">
        <f t="shared" si="28"/>
        <v>859</v>
      </c>
      <c r="H169" s="49">
        <f t="shared" si="28"/>
        <v>664</v>
      </c>
      <c r="I169" s="49">
        <f t="shared" si="28"/>
        <v>1150</v>
      </c>
      <c r="J169" s="49">
        <f t="shared" si="28"/>
        <v>802</v>
      </c>
      <c r="K169" s="49">
        <f t="shared" si="28"/>
        <v>770</v>
      </c>
      <c r="L169" s="49">
        <f t="shared" si="28"/>
        <v>760</v>
      </c>
      <c r="M169" s="49">
        <f t="shared" si="28"/>
        <v>767</v>
      </c>
      <c r="N169" s="49">
        <f t="shared" si="28"/>
        <v>1492</v>
      </c>
      <c r="O169" s="49">
        <f t="shared" si="26"/>
        <v>10000</v>
      </c>
      <c r="P169" s="56">
        <v>10000</v>
      </c>
    </row>
    <row r="170" spans="1:16" ht="15">
      <c r="A170" s="24" t="s">
        <v>90</v>
      </c>
      <c r="B170" s="25" t="s">
        <v>42</v>
      </c>
      <c r="C170" s="49">
        <f t="shared" si="28"/>
        <v>672</v>
      </c>
      <c r="D170" s="49">
        <f t="shared" si="28"/>
        <v>601.9999999999999</v>
      </c>
      <c r="E170" s="49">
        <f t="shared" si="28"/>
        <v>706</v>
      </c>
      <c r="F170" s="49">
        <f t="shared" si="28"/>
        <v>756</v>
      </c>
      <c r="G170" s="49">
        <f t="shared" si="28"/>
        <v>859</v>
      </c>
      <c r="H170" s="49">
        <f t="shared" si="28"/>
        <v>664</v>
      </c>
      <c r="I170" s="49">
        <f t="shared" si="28"/>
        <v>1150</v>
      </c>
      <c r="J170" s="49">
        <f t="shared" si="28"/>
        <v>802</v>
      </c>
      <c r="K170" s="49">
        <f t="shared" si="28"/>
        <v>770</v>
      </c>
      <c r="L170" s="49">
        <f t="shared" si="28"/>
        <v>760</v>
      </c>
      <c r="M170" s="49">
        <f t="shared" si="28"/>
        <v>767</v>
      </c>
      <c r="N170" s="49">
        <f t="shared" si="28"/>
        <v>1492</v>
      </c>
      <c r="O170" s="49">
        <f t="shared" si="26"/>
        <v>10000</v>
      </c>
      <c r="P170" s="56">
        <v>10000</v>
      </c>
    </row>
    <row r="171" spans="1:16" ht="15">
      <c r="A171" s="24" t="s">
        <v>72</v>
      </c>
      <c r="B171" s="25" t="s">
        <v>119</v>
      </c>
      <c r="C171" s="49">
        <f t="shared" si="28"/>
        <v>336</v>
      </c>
      <c r="D171" s="49">
        <f t="shared" si="28"/>
        <v>300.99999999999994</v>
      </c>
      <c r="E171" s="49">
        <f t="shared" si="28"/>
        <v>353</v>
      </c>
      <c r="F171" s="49">
        <f t="shared" si="28"/>
        <v>378</v>
      </c>
      <c r="G171" s="49">
        <f t="shared" si="28"/>
        <v>429.5</v>
      </c>
      <c r="H171" s="49">
        <f t="shared" si="28"/>
        <v>332</v>
      </c>
      <c r="I171" s="49">
        <f t="shared" si="28"/>
        <v>575</v>
      </c>
      <c r="J171" s="49">
        <f t="shared" si="28"/>
        <v>401</v>
      </c>
      <c r="K171" s="49">
        <f t="shared" si="28"/>
        <v>385</v>
      </c>
      <c r="L171" s="49">
        <f t="shared" si="28"/>
        <v>380</v>
      </c>
      <c r="M171" s="49">
        <f t="shared" si="28"/>
        <v>383.5</v>
      </c>
      <c r="N171" s="49">
        <f t="shared" si="28"/>
        <v>746</v>
      </c>
      <c r="O171" s="49">
        <f t="shared" si="26"/>
        <v>5000</v>
      </c>
      <c r="P171" s="56">
        <v>5000</v>
      </c>
    </row>
    <row r="172" spans="1:16" ht="17.25" thickBot="1">
      <c r="A172" s="24" t="s">
        <v>73</v>
      </c>
      <c r="B172" s="23" t="s">
        <v>44</v>
      </c>
      <c r="C172" s="49">
        <f t="shared" si="28"/>
        <v>336</v>
      </c>
      <c r="D172" s="49">
        <f t="shared" si="28"/>
        <v>300.99999999999994</v>
      </c>
      <c r="E172" s="49">
        <f t="shared" si="28"/>
        <v>353</v>
      </c>
      <c r="F172" s="49">
        <f t="shared" si="28"/>
        <v>378</v>
      </c>
      <c r="G172" s="49">
        <f t="shared" si="28"/>
        <v>429.5</v>
      </c>
      <c r="H172" s="49">
        <f t="shared" si="28"/>
        <v>332</v>
      </c>
      <c r="I172" s="49">
        <f t="shared" si="28"/>
        <v>575</v>
      </c>
      <c r="J172" s="49">
        <f t="shared" si="28"/>
        <v>401</v>
      </c>
      <c r="K172" s="49">
        <f t="shared" si="28"/>
        <v>385</v>
      </c>
      <c r="L172" s="49">
        <f t="shared" si="28"/>
        <v>380</v>
      </c>
      <c r="M172" s="49">
        <f t="shared" si="28"/>
        <v>383.5</v>
      </c>
      <c r="N172" s="49">
        <f t="shared" si="28"/>
        <v>746</v>
      </c>
      <c r="O172" s="49">
        <f t="shared" si="26"/>
        <v>5000</v>
      </c>
      <c r="P172" s="56">
        <v>5000</v>
      </c>
    </row>
    <row r="173" spans="1:16" ht="15">
      <c r="A173" s="20"/>
      <c r="B173" s="21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55"/>
    </row>
    <row r="174" spans="1:16" ht="15">
      <c r="A174" s="20" t="s">
        <v>128</v>
      </c>
      <c r="B174" s="21" t="s">
        <v>131</v>
      </c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55"/>
    </row>
    <row r="175" spans="1:16" ht="15.75" thickBot="1">
      <c r="A175" s="23" t="s">
        <v>38</v>
      </c>
      <c r="B175" s="23" t="s">
        <v>49</v>
      </c>
      <c r="C175" s="49">
        <f aca="true" t="shared" si="29" ref="C175:N179">$P175*C$10/100</f>
        <v>403.2</v>
      </c>
      <c r="D175" s="49">
        <f t="shared" si="29"/>
        <v>361.2</v>
      </c>
      <c r="E175" s="49">
        <f t="shared" si="29"/>
        <v>423.6</v>
      </c>
      <c r="F175" s="49">
        <f t="shared" si="29"/>
        <v>453.6</v>
      </c>
      <c r="G175" s="49">
        <f t="shared" si="29"/>
        <v>515.4</v>
      </c>
      <c r="H175" s="49">
        <f t="shared" si="29"/>
        <v>398.4</v>
      </c>
      <c r="I175" s="49">
        <f t="shared" si="29"/>
        <v>690</v>
      </c>
      <c r="J175" s="49">
        <f t="shared" si="29"/>
        <v>481.2</v>
      </c>
      <c r="K175" s="49">
        <f t="shared" si="29"/>
        <v>462</v>
      </c>
      <c r="L175" s="49">
        <f t="shared" si="29"/>
        <v>456</v>
      </c>
      <c r="M175" s="49">
        <f t="shared" si="29"/>
        <v>460.2</v>
      </c>
      <c r="N175" s="49">
        <f t="shared" si="29"/>
        <v>895.2</v>
      </c>
      <c r="O175" s="49">
        <f t="shared" si="26"/>
        <v>6000</v>
      </c>
      <c r="P175" s="56">
        <v>6000</v>
      </c>
    </row>
    <row r="176" spans="1:16" ht="15.75" thickBot="1">
      <c r="A176" s="23" t="s">
        <v>35</v>
      </c>
      <c r="B176" s="23" t="s">
        <v>42</v>
      </c>
      <c r="C176" s="49">
        <f t="shared" si="29"/>
        <v>2016</v>
      </c>
      <c r="D176" s="49">
        <f t="shared" si="29"/>
        <v>1806</v>
      </c>
      <c r="E176" s="49">
        <f t="shared" si="29"/>
        <v>2118</v>
      </c>
      <c r="F176" s="49">
        <f t="shared" si="29"/>
        <v>2268</v>
      </c>
      <c r="G176" s="49">
        <f t="shared" si="29"/>
        <v>2577</v>
      </c>
      <c r="H176" s="49">
        <f t="shared" si="29"/>
        <v>1992</v>
      </c>
      <c r="I176" s="49">
        <f t="shared" si="29"/>
        <v>3450</v>
      </c>
      <c r="J176" s="49">
        <f t="shared" si="29"/>
        <v>2406</v>
      </c>
      <c r="K176" s="49">
        <f t="shared" si="29"/>
        <v>2310</v>
      </c>
      <c r="L176" s="49">
        <f t="shared" si="29"/>
        <v>2280</v>
      </c>
      <c r="M176" s="49">
        <f t="shared" si="29"/>
        <v>2301</v>
      </c>
      <c r="N176" s="49">
        <f t="shared" si="29"/>
        <v>4476</v>
      </c>
      <c r="O176" s="49">
        <f t="shared" si="26"/>
        <v>30000</v>
      </c>
      <c r="P176" s="56">
        <v>30000</v>
      </c>
    </row>
    <row r="177" spans="1:16" ht="17.25" thickBot="1">
      <c r="A177" s="23" t="s">
        <v>54</v>
      </c>
      <c r="B177" s="23" t="s">
        <v>64</v>
      </c>
      <c r="C177" s="49">
        <f t="shared" si="29"/>
        <v>67.2</v>
      </c>
      <c r="D177" s="49">
        <f t="shared" si="29"/>
        <v>60.2</v>
      </c>
      <c r="E177" s="49">
        <f t="shared" si="29"/>
        <v>70.6</v>
      </c>
      <c r="F177" s="49">
        <f t="shared" si="29"/>
        <v>75.6</v>
      </c>
      <c r="G177" s="49">
        <f t="shared" si="29"/>
        <v>85.9</v>
      </c>
      <c r="H177" s="49">
        <f t="shared" si="29"/>
        <v>66.4</v>
      </c>
      <c r="I177" s="49">
        <f t="shared" si="29"/>
        <v>115</v>
      </c>
      <c r="J177" s="49">
        <f t="shared" si="29"/>
        <v>80.2</v>
      </c>
      <c r="K177" s="49">
        <f t="shared" si="29"/>
        <v>77</v>
      </c>
      <c r="L177" s="49">
        <f t="shared" si="29"/>
        <v>76</v>
      </c>
      <c r="M177" s="49">
        <f t="shared" si="29"/>
        <v>76.7</v>
      </c>
      <c r="N177" s="49">
        <f t="shared" si="29"/>
        <v>149.2</v>
      </c>
      <c r="O177" s="49">
        <f t="shared" si="26"/>
        <v>1000</v>
      </c>
      <c r="P177" s="56">
        <v>1000</v>
      </c>
    </row>
    <row r="178" spans="1:16" ht="17.25" thickBot="1">
      <c r="A178" s="23" t="s">
        <v>36</v>
      </c>
      <c r="B178" s="23" t="s">
        <v>65</v>
      </c>
      <c r="C178" s="49">
        <f t="shared" si="29"/>
        <v>2016</v>
      </c>
      <c r="D178" s="49">
        <f t="shared" si="29"/>
        <v>1806</v>
      </c>
      <c r="E178" s="49">
        <f t="shared" si="29"/>
        <v>2118</v>
      </c>
      <c r="F178" s="49">
        <f t="shared" si="29"/>
        <v>2268</v>
      </c>
      <c r="G178" s="49">
        <f t="shared" si="29"/>
        <v>2577</v>
      </c>
      <c r="H178" s="49">
        <f t="shared" si="29"/>
        <v>1992</v>
      </c>
      <c r="I178" s="49">
        <f t="shared" si="29"/>
        <v>3450</v>
      </c>
      <c r="J178" s="49">
        <f t="shared" si="29"/>
        <v>2406</v>
      </c>
      <c r="K178" s="49">
        <f t="shared" si="29"/>
        <v>2310</v>
      </c>
      <c r="L178" s="49">
        <f t="shared" si="29"/>
        <v>2280</v>
      </c>
      <c r="M178" s="49">
        <f t="shared" si="29"/>
        <v>2301</v>
      </c>
      <c r="N178" s="49">
        <f t="shared" si="29"/>
        <v>4476</v>
      </c>
      <c r="O178" s="49">
        <f t="shared" si="26"/>
        <v>30000</v>
      </c>
      <c r="P178" s="56">
        <v>30000</v>
      </c>
    </row>
    <row r="179" spans="1:16" ht="17.25" thickBot="1">
      <c r="A179" s="23" t="s">
        <v>37</v>
      </c>
      <c r="B179" s="23" t="s">
        <v>44</v>
      </c>
      <c r="C179" s="49">
        <f t="shared" si="29"/>
        <v>403.2</v>
      </c>
      <c r="D179" s="49">
        <f t="shared" si="29"/>
        <v>361.2</v>
      </c>
      <c r="E179" s="49">
        <f t="shared" si="29"/>
        <v>423.6</v>
      </c>
      <c r="F179" s="49">
        <f t="shared" si="29"/>
        <v>453.6</v>
      </c>
      <c r="G179" s="49">
        <f t="shared" si="29"/>
        <v>515.4</v>
      </c>
      <c r="H179" s="49">
        <f t="shared" si="29"/>
        <v>398.4</v>
      </c>
      <c r="I179" s="49">
        <f t="shared" si="29"/>
        <v>690</v>
      </c>
      <c r="J179" s="49">
        <f t="shared" si="29"/>
        <v>481.2</v>
      </c>
      <c r="K179" s="49">
        <f t="shared" si="29"/>
        <v>462</v>
      </c>
      <c r="L179" s="49">
        <f t="shared" si="29"/>
        <v>456</v>
      </c>
      <c r="M179" s="49">
        <f t="shared" si="29"/>
        <v>460.2</v>
      </c>
      <c r="N179" s="49">
        <f t="shared" si="29"/>
        <v>895.2</v>
      </c>
      <c r="O179" s="49">
        <f t="shared" si="26"/>
        <v>6000</v>
      </c>
      <c r="P179" s="56">
        <v>6000</v>
      </c>
    </row>
    <row r="180" spans="1:16" ht="15">
      <c r="A180" s="20"/>
      <c r="B180" s="21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55"/>
    </row>
    <row r="181" spans="1:16" ht="15">
      <c r="A181" s="20" t="s">
        <v>132</v>
      </c>
      <c r="B181" s="21" t="s">
        <v>145</v>
      </c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55"/>
    </row>
    <row r="182" spans="1:16" ht="15.75" thickBot="1">
      <c r="A182" s="23" t="s">
        <v>35</v>
      </c>
      <c r="B182" s="23" t="s">
        <v>42</v>
      </c>
      <c r="C182" s="49">
        <f aca="true" t="shared" si="30" ref="C182:N183">$P182*C$10/100</f>
        <v>403.2</v>
      </c>
      <c r="D182" s="49">
        <f t="shared" si="30"/>
        <v>361.2</v>
      </c>
      <c r="E182" s="49">
        <f t="shared" si="30"/>
        <v>423.6</v>
      </c>
      <c r="F182" s="49">
        <f t="shared" si="30"/>
        <v>453.6</v>
      </c>
      <c r="G182" s="49">
        <f t="shared" si="30"/>
        <v>515.4</v>
      </c>
      <c r="H182" s="49">
        <f t="shared" si="30"/>
        <v>398.4</v>
      </c>
      <c r="I182" s="49">
        <f t="shared" si="30"/>
        <v>690</v>
      </c>
      <c r="J182" s="49">
        <f t="shared" si="30"/>
        <v>481.2</v>
      </c>
      <c r="K182" s="49">
        <f t="shared" si="30"/>
        <v>462</v>
      </c>
      <c r="L182" s="49">
        <f t="shared" si="30"/>
        <v>456</v>
      </c>
      <c r="M182" s="49">
        <f t="shared" si="30"/>
        <v>460.2</v>
      </c>
      <c r="N182" s="49">
        <f t="shared" si="30"/>
        <v>895.2</v>
      </c>
      <c r="O182" s="49">
        <f t="shared" si="26"/>
        <v>6000</v>
      </c>
      <c r="P182" s="56">
        <v>6000</v>
      </c>
    </row>
    <row r="183" spans="1:16" ht="17.25" thickBot="1">
      <c r="A183" s="23" t="s">
        <v>36</v>
      </c>
      <c r="B183" s="23" t="s">
        <v>65</v>
      </c>
      <c r="C183" s="49">
        <f t="shared" si="30"/>
        <v>403.2</v>
      </c>
      <c r="D183" s="49">
        <f t="shared" si="30"/>
        <v>361.2</v>
      </c>
      <c r="E183" s="49">
        <f t="shared" si="30"/>
        <v>423.6</v>
      </c>
      <c r="F183" s="49">
        <f t="shared" si="30"/>
        <v>453.6</v>
      </c>
      <c r="G183" s="49">
        <f t="shared" si="30"/>
        <v>515.4</v>
      </c>
      <c r="H183" s="49">
        <f t="shared" si="30"/>
        <v>398.4</v>
      </c>
      <c r="I183" s="49">
        <f t="shared" si="30"/>
        <v>690</v>
      </c>
      <c r="J183" s="49">
        <f t="shared" si="30"/>
        <v>481.2</v>
      </c>
      <c r="K183" s="49">
        <f t="shared" si="30"/>
        <v>462</v>
      </c>
      <c r="L183" s="49">
        <f t="shared" si="30"/>
        <v>456</v>
      </c>
      <c r="M183" s="49">
        <f t="shared" si="30"/>
        <v>460.2</v>
      </c>
      <c r="N183" s="49">
        <f t="shared" si="30"/>
        <v>895.2</v>
      </c>
      <c r="O183" s="49">
        <f t="shared" si="26"/>
        <v>6000</v>
      </c>
      <c r="P183" s="56">
        <v>6000</v>
      </c>
    </row>
    <row r="184" spans="1:16" ht="15">
      <c r="A184" s="20"/>
      <c r="B184" s="21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55"/>
    </row>
    <row r="185" spans="1:16" ht="15">
      <c r="A185" s="20" t="s">
        <v>133</v>
      </c>
      <c r="B185" s="21" t="s">
        <v>134</v>
      </c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55"/>
    </row>
    <row r="186" spans="1:16" ht="15.75" thickBot="1">
      <c r="A186" s="23" t="s">
        <v>35</v>
      </c>
      <c r="B186" s="23" t="s">
        <v>42</v>
      </c>
      <c r="C186" s="49">
        <f aca="true" t="shared" si="31" ref="C186:N188">$P186*C$10/100</f>
        <v>806.4</v>
      </c>
      <c r="D186" s="49">
        <f t="shared" si="31"/>
        <v>722.4</v>
      </c>
      <c r="E186" s="49">
        <f t="shared" si="31"/>
        <v>847.2</v>
      </c>
      <c r="F186" s="49">
        <f t="shared" si="31"/>
        <v>907.2</v>
      </c>
      <c r="G186" s="49">
        <f t="shared" si="31"/>
        <v>1030.8</v>
      </c>
      <c r="H186" s="49">
        <f t="shared" si="31"/>
        <v>796.8</v>
      </c>
      <c r="I186" s="49">
        <f t="shared" si="31"/>
        <v>1380</v>
      </c>
      <c r="J186" s="49">
        <f t="shared" si="31"/>
        <v>962.4</v>
      </c>
      <c r="K186" s="49">
        <f t="shared" si="31"/>
        <v>924</v>
      </c>
      <c r="L186" s="49">
        <f t="shared" si="31"/>
        <v>912</v>
      </c>
      <c r="M186" s="49">
        <f t="shared" si="31"/>
        <v>920.4</v>
      </c>
      <c r="N186" s="49">
        <f t="shared" si="31"/>
        <v>1790.4</v>
      </c>
      <c r="O186" s="49">
        <f t="shared" si="26"/>
        <v>12000</v>
      </c>
      <c r="P186" s="56">
        <v>12000</v>
      </c>
    </row>
    <row r="187" spans="1:16" ht="17.25" thickBot="1">
      <c r="A187" s="23" t="s">
        <v>54</v>
      </c>
      <c r="B187" s="23" t="s">
        <v>64</v>
      </c>
      <c r="C187" s="49">
        <f t="shared" si="31"/>
        <v>67.2</v>
      </c>
      <c r="D187" s="49">
        <f t="shared" si="31"/>
        <v>60.2</v>
      </c>
      <c r="E187" s="49">
        <f t="shared" si="31"/>
        <v>70.6</v>
      </c>
      <c r="F187" s="49">
        <f t="shared" si="31"/>
        <v>75.6</v>
      </c>
      <c r="G187" s="49">
        <f t="shared" si="31"/>
        <v>85.9</v>
      </c>
      <c r="H187" s="49">
        <f t="shared" si="31"/>
        <v>66.4</v>
      </c>
      <c r="I187" s="49">
        <f t="shared" si="31"/>
        <v>115</v>
      </c>
      <c r="J187" s="49">
        <f t="shared" si="31"/>
        <v>80.2</v>
      </c>
      <c r="K187" s="49">
        <f t="shared" si="31"/>
        <v>77</v>
      </c>
      <c r="L187" s="49">
        <f t="shared" si="31"/>
        <v>76</v>
      </c>
      <c r="M187" s="49">
        <f t="shared" si="31"/>
        <v>76.7</v>
      </c>
      <c r="N187" s="49">
        <f t="shared" si="31"/>
        <v>149.2</v>
      </c>
      <c r="O187" s="49">
        <f t="shared" si="26"/>
        <v>1000</v>
      </c>
      <c r="P187" s="56">
        <v>1000</v>
      </c>
    </row>
    <row r="188" spans="1:16" ht="17.25" thickBot="1">
      <c r="A188" s="23" t="s">
        <v>36</v>
      </c>
      <c r="B188" s="23" t="s">
        <v>65</v>
      </c>
      <c r="C188" s="49">
        <f t="shared" si="31"/>
        <v>403.2</v>
      </c>
      <c r="D188" s="49">
        <f t="shared" si="31"/>
        <v>361.2</v>
      </c>
      <c r="E188" s="49">
        <f t="shared" si="31"/>
        <v>423.6</v>
      </c>
      <c r="F188" s="49">
        <f t="shared" si="31"/>
        <v>453.6</v>
      </c>
      <c r="G188" s="49">
        <f t="shared" si="31"/>
        <v>515.4</v>
      </c>
      <c r="H188" s="49">
        <f t="shared" si="31"/>
        <v>398.4</v>
      </c>
      <c r="I188" s="49">
        <f t="shared" si="31"/>
        <v>690</v>
      </c>
      <c r="J188" s="49">
        <f t="shared" si="31"/>
        <v>481.2</v>
      </c>
      <c r="K188" s="49">
        <f t="shared" si="31"/>
        <v>462</v>
      </c>
      <c r="L188" s="49">
        <f t="shared" si="31"/>
        <v>456</v>
      </c>
      <c r="M188" s="49">
        <f t="shared" si="31"/>
        <v>460.2</v>
      </c>
      <c r="N188" s="49">
        <f t="shared" si="31"/>
        <v>895.2</v>
      </c>
      <c r="O188" s="49">
        <f t="shared" si="26"/>
        <v>6000</v>
      </c>
      <c r="P188" s="56">
        <v>6000</v>
      </c>
    </row>
    <row r="189" spans="1:16" ht="15">
      <c r="A189" s="20"/>
      <c r="B189" s="21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55"/>
    </row>
    <row r="190" spans="1:16" ht="15">
      <c r="A190" s="20" t="s">
        <v>135</v>
      </c>
      <c r="B190" s="21" t="s">
        <v>146</v>
      </c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55"/>
    </row>
    <row r="191" spans="1:16" ht="15">
      <c r="A191" s="24" t="s">
        <v>69</v>
      </c>
      <c r="B191" s="25" t="s">
        <v>74</v>
      </c>
      <c r="C191" s="49">
        <f aca="true" t="shared" si="32" ref="C191:N191">$P191*C$10/100</f>
        <v>2419.2</v>
      </c>
      <c r="D191" s="49">
        <f t="shared" si="32"/>
        <v>2167.2</v>
      </c>
      <c r="E191" s="49">
        <f t="shared" si="32"/>
        <v>2541.6</v>
      </c>
      <c r="F191" s="49">
        <f t="shared" si="32"/>
        <v>2721.6</v>
      </c>
      <c r="G191" s="49">
        <f t="shared" si="32"/>
        <v>3092.4</v>
      </c>
      <c r="H191" s="49">
        <f t="shared" si="32"/>
        <v>2390.4</v>
      </c>
      <c r="I191" s="49">
        <f t="shared" si="32"/>
        <v>4140</v>
      </c>
      <c r="J191" s="49">
        <f t="shared" si="32"/>
        <v>2887.2</v>
      </c>
      <c r="K191" s="49">
        <f t="shared" si="32"/>
        <v>2772</v>
      </c>
      <c r="L191" s="49">
        <f t="shared" si="32"/>
        <v>2736</v>
      </c>
      <c r="M191" s="49">
        <f t="shared" si="32"/>
        <v>2761.2</v>
      </c>
      <c r="N191" s="49">
        <f t="shared" si="32"/>
        <v>5371.2</v>
      </c>
      <c r="O191" s="49">
        <f t="shared" si="26"/>
        <v>36000</v>
      </c>
      <c r="P191" s="56">
        <v>36000</v>
      </c>
    </row>
    <row r="192" spans="1:16" ht="15">
      <c r="A192" s="20"/>
      <c r="B192" s="21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55"/>
    </row>
    <row r="193" spans="1:16" ht="15">
      <c r="A193" s="20" t="s">
        <v>136</v>
      </c>
      <c r="B193" s="21" t="s">
        <v>147</v>
      </c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55"/>
    </row>
    <row r="194" spans="1:16" ht="15.75" thickBot="1">
      <c r="A194" s="23" t="s">
        <v>38</v>
      </c>
      <c r="B194" s="23" t="s">
        <v>49</v>
      </c>
      <c r="C194" s="49">
        <f aca="true" t="shared" si="33" ref="C194:N197">$P194*C$10/100</f>
        <v>336</v>
      </c>
      <c r="D194" s="49">
        <f t="shared" si="33"/>
        <v>300.99999999999994</v>
      </c>
      <c r="E194" s="49">
        <f t="shared" si="33"/>
        <v>353</v>
      </c>
      <c r="F194" s="49">
        <f t="shared" si="33"/>
        <v>378</v>
      </c>
      <c r="G194" s="49">
        <f t="shared" si="33"/>
        <v>429.5</v>
      </c>
      <c r="H194" s="49">
        <f t="shared" si="33"/>
        <v>332</v>
      </c>
      <c r="I194" s="49">
        <f t="shared" si="33"/>
        <v>575</v>
      </c>
      <c r="J194" s="49">
        <f t="shared" si="33"/>
        <v>401</v>
      </c>
      <c r="K194" s="49">
        <f t="shared" si="33"/>
        <v>385</v>
      </c>
      <c r="L194" s="49">
        <f t="shared" si="33"/>
        <v>380</v>
      </c>
      <c r="M194" s="49">
        <f t="shared" si="33"/>
        <v>383.5</v>
      </c>
      <c r="N194" s="49">
        <f t="shared" si="33"/>
        <v>746</v>
      </c>
      <c r="O194" s="49">
        <f t="shared" si="26"/>
        <v>5000</v>
      </c>
      <c r="P194" s="56">
        <v>5000</v>
      </c>
    </row>
    <row r="195" spans="1:16" ht="15">
      <c r="A195" s="24" t="s">
        <v>90</v>
      </c>
      <c r="B195" s="25" t="s">
        <v>42</v>
      </c>
      <c r="C195" s="49">
        <f t="shared" si="33"/>
        <v>604.7328</v>
      </c>
      <c r="D195" s="49">
        <f t="shared" si="33"/>
        <v>541.7398</v>
      </c>
      <c r="E195" s="49">
        <f t="shared" si="33"/>
        <v>635.3294</v>
      </c>
      <c r="F195" s="49">
        <f t="shared" si="33"/>
        <v>680.3244</v>
      </c>
      <c r="G195" s="49">
        <f t="shared" si="33"/>
        <v>773.0141</v>
      </c>
      <c r="H195" s="49">
        <f t="shared" si="33"/>
        <v>597.5336</v>
      </c>
      <c r="I195" s="49">
        <f t="shared" si="33"/>
        <v>1034.885</v>
      </c>
      <c r="J195" s="49">
        <f t="shared" si="33"/>
        <v>721.7198</v>
      </c>
      <c r="K195" s="49">
        <f t="shared" si="33"/>
        <v>692.923</v>
      </c>
      <c r="L195" s="49">
        <f t="shared" si="33"/>
        <v>683.924</v>
      </c>
      <c r="M195" s="49">
        <f t="shared" si="33"/>
        <v>690.2233</v>
      </c>
      <c r="N195" s="49">
        <f t="shared" si="33"/>
        <v>1342.6508</v>
      </c>
      <c r="O195" s="49">
        <f t="shared" si="26"/>
        <v>8999</v>
      </c>
      <c r="P195" s="56">
        <v>8999</v>
      </c>
    </row>
    <row r="196" spans="1:16" ht="15">
      <c r="A196" s="24" t="s">
        <v>72</v>
      </c>
      <c r="B196" s="25" t="s">
        <v>119</v>
      </c>
      <c r="C196" s="49">
        <f t="shared" si="33"/>
        <v>537.6</v>
      </c>
      <c r="D196" s="49">
        <f t="shared" si="33"/>
        <v>481.6</v>
      </c>
      <c r="E196" s="49">
        <f t="shared" si="33"/>
        <v>564.8</v>
      </c>
      <c r="F196" s="49">
        <f t="shared" si="33"/>
        <v>604.8</v>
      </c>
      <c r="G196" s="49">
        <f t="shared" si="33"/>
        <v>687.2</v>
      </c>
      <c r="H196" s="49">
        <f t="shared" si="33"/>
        <v>531.2</v>
      </c>
      <c r="I196" s="49">
        <f t="shared" si="33"/>
        <v>920</v>
      </c>
      <c r="J196" s="49">
        <f t="shared" si="33"/>
        <v>641.6</v>
      </c>
      <c r="K196" s="49">
        <f t="shared" si="33"/>
        <v>616</v>
      </c>
      <c r="L196" s="49">
        <f t="shared" si="33"/>
        <v>608</v>
      </c>
      <c r="M196" s="49">
        <f t="shared" si="33"/>
        <v>613.6</v>
      </c>
      <c r="N196" s="49">
        <f t="shared" si="33"/>
        <v>1193.6</v>
      </c>
      <c r="O196" s="49">
        <f t="shared" si="26"/>
        <v>8000</v>
      </c>
      <c r="P196" s="56">
        <v>8000</v>
      </c>
    </row>
    <row r="197" spans="1:16" ht="17.25" thickBot="1">
      <c r="A197" s="24" t="s">
        <v>73</v>
      </c>
      <c r="B197" s="23" t="s">
        <v>44</v>
      </c>
      <c r="C197" s="49">
        <f t="shared" si="33"/>
        <v>403.2</v>
      </c>
      <c r="D197" s="49">
        <f t="shared" si="33"/>
        <v>361.2</v>
      </c>
      <c r="E197" s="49">
        <f t="shared" si="33"/>
        <v>423.6</v>
      </c>
      <c r="F197" s="49">
        <f t="shared" si="33"/>
        <v>453.6</v>
      </c>
      <c r="G197" s="49">
        <f t="shared" si="33"/>
        <v>515.4</v>
      </c>
      <c r="H197" s="49">
        <f t="shared" si="33"/>
        <v>398.4</v>
      </c>
      <c r="I197" s="49">
        <f t="shared" si="33"/>
        <v>690</v>
      </c>
      <c r="J197" s="49">
        <f t="shared" si="33"/>
        <v>481.2</v>
      </c>
      <c r="K197" s="49">
        <f t="shared" si="33"/>
        <v>462</v>
      </c>
      <c r="L197" s="49">
        <f t="shared" si="33"/>
        <v>456</v>
      </c>
      <c r="M197" s="49">
        <f t="shared" si="33"/>
        <v>460.2</v>
      </c>
      <c r="N197" s="49">
        <f t="shared" si="33"/>
        <v>895.2</v>
      </c>
      <c r="O197" s="49">
        <f t="shared" si="26"/>
        <v>6000</v>
      </c>
      <c r="P197" s="56">
        <v>6000</v>
      </c>
    </row>
    <row r="198" spans="1:16" ht="15">
      <c r="A198" s="20"/>
      <c r="B198" s="21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56"/>
    </row>
    <row r="199" spans="1:16" ht="15">
      <c r="A199" s="20" t="s">
        <v>137</v>
      </c>
      <c r="B199" s="21" t="s">
        <v>27</v>
      </c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55"/>
    </row>
    <row r="200" spans="1:16" ht="15">
      <c r="A200" s="24" t="s">
        <v>111</v>
      </c>
      <c r="B200" s="25" t="s">
        <v>116</v>
      </c>
      <c r="C200" s="49">
        <f aca="true" t="shared" si="34" ref="C200:N206">$P200*C$10/100</f>
        <v>3494.4</v>
      </c>
      <c r="D200" s="49">
        <f t="shared" si="34"/>
        <v>3130.4</v>
      </c>
      <c r="E200" s="49">
        <f t="shared" si="34"/>
        <v>3671.2</v>
      </c>
      <c r="F200" s="49">
        <f t="shared" si="34"/>
        <v>3931.2</v>
      </c>
      <c r="G200" s="49">
        <f t="shared" si="34"/>
        <v>4466.8</v>
      </c>
      <c r="H200" s="49">
        <f t="shared" si="34"/>
        <v>3452.8</v>
      </c>
      <c r="I200" s="49">
        <f t="shared" si="34"/>
        <v>5980</v>
      </c>
      <c r="J200" s="49">
        <f t="shared" si="34"/>
        <v>4170.4</v>
      </c>
      <c r="K200" s="49">
        <f t="shared" si="34"/>
        <v>4004</v>
      </c>
      <c r="L200" s="49">
        <f t="shared" si="34"/>
        <v>3952</v>
      </c>
      <c r="M200" s="49">
        <f t="shared" si="34"/>
        <v>3988.4</v>
      </c>
      <c r="N200" s="49">
        <f t="shared" si="34"/>
        <v>7758.4</v>
      </c>
      <c r="O200" s="49">
        <f t="shared" si="26"/>
        <v>52000</v>
      </c>
      <c r="P200" s="56">
        <v>52000</v>
      </c>
    </row>
    <row r="201" spans="1:16" ht="15">
      <c r="A201" s="24" t="s">
        <v>112</v>
      </c>
      <c r="B201" s="25" t="s">
        <v>41</v>
      </c>
      <c r="C201" s="49">
        <f t="shared" si="34"/>
        <v>806.4</v>
      </c>
      <c r="D201" s="49">
        <f t="shared" si="34"/>
        <v>722.4</v>
      </c>
      <c r="E201" s="49">
        <f t="shared" si="34"/>
        <v>847.2</v>
      </c>
      <c r="F201" s="49">
        <f t="shared" si="34"/>
        <v>907.2</v>
      </c>
      <c r="G201" s="49">
        <f t="shared" si="34"/>
        <v>1030.8</v>
      </c>
      <c r="H201" s="49">
        <f t="shared" si="34"/>
        <v>796.8</v>
      </c>
      <c r="I201" s="49">
        <f t="shared" si="34"/>
        <v>1380</v>
      </c>
      <c r="J201" s="49">
        <f t="shared" si="34"/>
        <v>962.4</v>
      </c>
      <c r="K201" s="49">
        <f t="shared" si="34"/>
        <v>924</v>
      </c>
      <c r="L201" s="49">
        <f t="shared" si="34"/>
        <v>912</v>
      </c>
      <c r="M201" s="49">
        <f t="shared" si="34"/>
        <v>920.4</v>
      </c>
      <c r="N201" s="49">
        <f t="shared" si="34"/>
        <v>1790.4</v>
      </c>
      <c r="O201" s="49">
        <f t="shared" si="26"/>
        <v>12000</v>
      </c>
      <c r="P201" s="56">
        <v>12000</v>
      </c>
    </row>
    <row r="202" spans="1:16" ht="15.75" thickBot="1">
      <c r="A202" s="23" t="s">
        <v>38</v>
      </c>
      <c r="B202" s="23" t="s">
        <v>49</v>
      </c>
      <c r="C202" s="49">
        <f t="shared" si="34"/>
        <v>201.6</v>
      </c>
      <c r="D202" s="49">
        <f t="shared" si="34"/>
        <v>180.6</v>
      </c>
      <c r="E202" s="49">
        <f t="shared" si="34"/>
        <v>211.8</v>
      </c>
      <c r="F202" s="49">
        <f t="shared" si="34"/>
        <v>226.8</v>
      </c>
      <c r="G202" s="49">
        <f t="shared" si="34"/>
        <v>257.7</v>
      </c>
      <c r="H202" s="49">
        <f t="shared" si="34"/>
        <v>199.2</v>
      </c>
      <c r="I202" s="49">
        <f t="shared" si="34"/>
        <v>345</v>
      </c>
      <c r="J202" s="49">
        <f t="shared" si="34"/>
        <v>240.6</v>
      </c>
      <c r="K202" s="49">
        <f t="shared" si="34"/>
        <v>231</v>
      </c>
      <c r="L202" s="49">
        <f t="shared" si="34"/>
        <v>228</v>
      </c>
      <c r="M202" s="49">
        <f t="shared" si="34"/>
        <v>230.1</v>
      </c>
      <c r="N202" s="49">
        <f t="shared" si="34"/>
        <v>447.6</v>
      </c>
      <c r="O202" s="49">
        <f t="shared" si="26"/>
        <v>3000</v>
      </c>
      <c r="P202" s="56">
        <v>3000</v>
      </c>
    </row>
    <row r="203" spans="1:16" ht="15">
      <c r="A203" s="24" t="s">
        <v>90</v>
      </c>
      <c r="B203" s="25" t="s">
        <v>42</v>
      </c>
      <c r="C203" s="49">
        <f t="shared" si="34"/>
        <v>134.4</v>
      </c>
      <c r="D203" s="49">
        <f t="shared" si="34"/>
        <v>120.4</v>
      </c>
      <c r="E203" s="49">
        <f t="shared" si="34"/>
        <v>141.2</v>
      </c>
      <c r="F203" s="49">
        <f t="shared" si="34"/>
        <v>151.2</v>
      </c>
      <c r="G203" s="49">
        <f t="shared" si="34"/>
        <v>171.8</v>
      </c>
      <c r="H203" s="49">
        <f t="shared" si="34"/>
        <v>132.8</v>
      </c>
      <c r="I203" s="49">
        <f t="shared" si="34"/>
        <v>230</v>
      </c>
      <c r="J203" s="49">
        <f t="shared" si="34"/>
        <v>160.4</v>
      </c>
      <c r="K203" s="49">
        <f t="shared" si="34"/>
        <v>154</v>
      </c>
      <c r="L203" s="49">
        <f t="shared" si="34"/>
        <v>152</v>
      </c>
      <c r="M203" s="49">
        <f t="shared" si="34"/>
        <v>153.4</v>
      </c>
      <c r="N203" s="49">
        <f t="shared" si="34"/>
        <v>298.4</v>
      </c>
      <c r="O203" s="49">
        <f t="shared" si="26"/>
        <v>2000</v>
      </c>
      <c r="P203" s="56">
        <v>2000</v>
      </c>
    </row>
    <row r="204" spans="1:16" ht="15">
      <c r="A204" s="24" t="s">
        <v>71</v>
      </c>
      <c r="B204" s="25" t="s">
        <v>138</v>
      </c>
      <c r="C204" s="49">
        <f t="shared" si="34"/>
        <v>67.2</v>
      </c>
      <c r="D204" s="49">
        <f t="shared" si="34"/>
        <v>60.2</v>
      </c>
      <c r="E204" s="49">
        <f t="shared" si="34"/>
        <v>70.6</v>
      </c>
      <c r="F204" s="49">
        <f t="shared" si="34"/>
        <v>75.6</v>
      </c>
      <c r="G204" s="49">
        <f t="shared" si="34"/>
        <v>85.9</v>
      </c>
      <c r="H204" s="49">
        <f t="shared" si="34"/>
        <v>66.4</v>
      </c>
      <c r="I204" s="49">
        <f t="shared" si="34"/>
        <v>115</v>
      </c>
      <c r="J204" s="49">
        <f t="shared" si="34"/>
        <v>80.2</v>
      </c>
      <c r="K204" s="49">
        <f t="shared" si="34"/>
        <v>77</v>
      </c>
      <c r="L204" s="49">
        <f t="shared" si="34"/>
        <v>76</v>
      </c>
      <c r="M204" s="49">
        <f t="shared" si="34"/>
        <v>76.7</v>
      </c>
      <c r="N204" s="49">
        <f t="shared" si="34"/>
        <v>149.2</v>
      </c>
      <c r="O204" s="49">
        <f t="shared" si="26"/>
        <v>1000</v>
      </c>
      <c r="P204" s="56">
        <v>1000</v>
      </c>
    </row>
    <row r="205" spans="1:16" ht="15">
      <c r="A205" s="24" t="s">
        <v>72</v>
      </c>
      <c r="B205" s="25" t="s">
        <v>119</v>
      </c>
      <c r="C205" s="49">
        <f t="shared" si="34"/>
        <v>0.0672</v>
      </c>
      <c r="D205" s="49">
        <f t="shared" si="34"/>
        <v>0.0602</v>
      </c>
      <c r="E205" s="49">
        <f t="shared" si="34"/>
        <v>0.0706</v>
      </c>
      <c r="F205" s="49">
        <f t="shared" si="34"/>
        <v>0.0756</v>
      </c>
      <c r="G205" s="49">
        <f t="shared" si="34"/>
        <v>0.0859</v>
      </c>
      <c r="H205" s="49">
        <f t="shared" si="34"/>
        <v>0.0664</v>
      </c>
      <c r="I205" s="49">
        <f t="shared" si="34"/>
        <v>0.115</v>
      </c>
      <c r="J205" s="49">
        <f t="shared" si="34"/>
        <v>0.0802</v>
      </c>
      <c r="K205" s="49">
        <f t="shared" si="34"/>
        <v>0.077</v>
      </c>
      <c r="L205" s="49">
        <f t="shared" si="34"/>
        <v>0.076</v>
      </c>
      <c r="M205" s="49">
        <f t="shared" si="34"/>
        <v>0.0767</v>
      </c>
      <c r="N205" s="49">
        <f t="shared" si="34"/>
        <v>0.1492</v>
      </c>
      <c r="O205" s="49">
        <f t="shared" si="26"/>
        <v>1</v>
      </c>
      <c r="P205" s="55">
        <v>1</v>
      </c>
    </row>
    <row r="206" spans="1:16" ht="17.25" thickBot="1">
      <c r="A206" s="24" t="s">
        <v>73</v>
      </c>
      <c r="B206" s="23" t="s">
        <v>44</v>
      </c>
      <c r="C206" s="49">
        <f t="shared" si="34"/>
        <v>403.2</v>
      </c>
      <c r="D206" s="49">
        <f t="shared" si="34"/>
        <v>361.2</v>
      </c>
      <c r="E206" s="49">
        <f t="shared" si="34"/>
        <v>423.6</v>
      </c>
      <c r="F206" s="49">
        <f t="shared" si="34"/>
        <v>453.6</v>
      </c>
      <c r="G206" s="49">
        <f t="shared" si="34"/>
        <v>515.4</v>
      </c>
      <c r="H206" s="49">
        <f t="shared" si="34"/>
        <v>398.4</v>
      </c>
      <c r="I206" s="49">
        <f t="shared" si="34"/>
        <v>690</v>
      </c>
      <c r="J206" s="49">
        <f t="shared" si="34"/>
        <v>481.2</v>
      </c>
      <c r="K206" s="49">
        <f t="shared" si="34"/>
        <v>462</v>
      </c>
      <c r="L206" s="49">
        <f t="shared" si="34"/>
        <v>456</v>
      </c>
      <c r="M206" s="49">
        <f t="shared" si="34"/>
        <v>460.2</v>
      </c>
      <c r="N206" s="49">
        <f t="shared" si="34"/>
        <v>895.2</v>
      </c>
      <c r="O206" s="49">
        <f t="shared" si="26"/>
        <v>6000</v>
      </c>
      <c r="P206" s="56">
        <v>6000</v>
      </c>
    </row>
    <row r="207" spans="1:16" ht="15">
      <c r="A207" s="32"/>
      <c r="B207" s="33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55"/>
    </row>
    <row r="208" spans="1:16" ht="15">
      <c r="A208" s="32" t="s">
        <v>148</v>
      </c>
      <c r="B208" s="33" t="s">
        <v>149</v>
      </c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55"/>
    </row>
    <row r="209" spans="1:16" ht="15.75" thickBot="1">
      <c r="A209" s="34" t="s">
        <v>38</v>
      </c>
      <c r="B209" s="34" t="s">
        <v>49</v>
      </c>
      <c r="C209" s="49">
        <f aca="true" t="shared" si="35" ref="C209:N212">$P209*C$10/100</f>
        <v>134.4</v>
      </c>
      <c r="D209" s="49">
        <f t="shared" si="35"/>
        <v>120.4</v>
      </c>
      <c r="E209" s="49">
        <f t="shared" si="35"/>
        <v>141.2</v>
      </c>
      <c r="F209" s="49">
        <f t="shared" si="35"/>
        <v>151.2</v>
      </c>
      <c r="G209" s="49">
        <f t="shared" si="35"/>
        <v>171.8</v>
      </c>
      <c r="H209" s="49">
        <f t="shared" si="35"/>
        <v>132.8</v>
      </c>
      <c r="I209" s="49">
        <f t="shared" si="35"/>
        <v>230</v>
      </c>
      <c r="J209" s="49">
        <f t="shared" si="35"/>
        <v>160.4</v>
      </c>
      <c r="K209" s="49">
        <f t="shared" si="35"/>
        <v>154</v>
      </c>
      <c r="L209" s="49">
        <f t="shared" si="35"/>
        <v>152</v>
      </c>
      <c r="M209" s="49">
        <f t="shared" si="35"/>
        <v>153.4</v>
      </c>
      <c r="N209" s="49">
        <f t="shared" si="35"/>
        <v>298.4</v>
      </c>
      <c r="O209" s="49">
        <f t="shared" si="26"/>
        <v>2000</v>
      </c>
      <c r="P209" s="56">
        <v>2000</v>
      </c>
    </row>
    <row r="210" spans="1:16" ht="15">
      <c r="A210" s="35" t="s">
        <v>90</v>
      </c>
      <c r="B210" s="36" t="s">
        <v>42</v>
      </c>
      <c r="C210" s="49">
        <f t="shared" si="35"/>
        <v>134.4</v>
      </c>
      <c r="D210" s="49">
        <f t="shared" si="35"/>
        <v>120.4</v>
      </c>
      <c r="E210" s="49">
        <f t="shared" si="35"/>
        <v>141.2</v>
      </c>
      <c r="F210" s="49">
        <f t="shared" si="35"/>
        <v>151.2</v>
      </c>
      <c r="G210" s="49">
        <f t="shared" si="35"/>
        <v>171.8</v>
      </c>
      <c r="H210" s="49">
        <f t="shared" si="35"/>
        <v>132.8</v>
      </c>
      <c r="I210" s="49">
        <f t="shared" si="35"/>
        <v>230</v>
      </c>
      <c r="J210" s="49">
        <f t="shared" si="35"/>
        <v>160.4</v>
      </c>
      <c r="K210" s="49">
        <f t="shared" si="35"/>
        <v>154</v>
      </c>
      <c r="L210" s="49">
        <f t="shared" si="35"/>
        <v>152</v>
      </c>
      <c r="M210" s="49">
        <f t="shared" si="35"/>
        <v>153.4</v>
      </c>
      <c r="N210" s="49">
        <f t="shared" si="35"/>
        <v>298.4</v>
      </c>
      <c r="O210" s="49">
        <f t="shared" si="26"/>
        <v>2000</v>
      </c>
      <c r="P210" s="56">
        <v>2000</v>
      </c>
    </row>
    <row r="211" spans="1:16" ht="15">
      <c r="A211" s="35" t="s">
        <v>150</v>
      </c>
      <c r="B211" s="36" t="s">
        <v>50</v>
      </c>
      <c r="C211" s="49">
        <f t="shared" si="35"/>
        <v>134.4</v>
      </c>
      <c r="D211" s="49">
        <f t="shared" si="35"/>
        <v>120.4</v>
      </c>
      <c r="E211" s="49">
        <f t="shared" si="35"/>
        <v>141.2</v>
      </c>
      <c r="F211" s="49">
        <f t="shared" si="35"/>
        <v>151.2</v>
      </c>
      <c r="G211" s="49">
        <f t="shared" si="35"/>
        <v>171.8</v>
      </c>
      <c r="H211" s="49">
        <f t="shared" si="35"/>
        <v>132.8</v>
      </c>
      <c r="I211" s="49">
        <f t="shared" si="35"/>
        <v>230</v>
      </c>
      <c r="J211" s="49">
        <f t="shared" si="35"/>
        <v>160.4</v>
      </c>
      <c r="K211" s="49">
        <f t="shared" si="35"/>
        <v>154</v>
      </c>
      <c r="L211" s="49">
        <f t="shared" si="35"/>
        <v>152</v>
      </c>
      <c r="M211" s="49">
        <f t="shared" si="35"/>
        <v>153.4</v>
      </c>
      <c r="N211" s="49">
        <f t="shared" si="35"/>
        <v>298.4</v>
      </c>
      <c r="O211" s="49">
        <f t="shared" si="26"/>
        <v>2000</v>
      </c>
      <c r="P211" s="56">
        <v>2000</v>
      </c>
    </row>
    <row r="212" spans="1:16" ht="15">
      <c r="A212" s="35" t="s">
        <v>72</v>
      </c>
      <c r="B212" s="36" t="s">
        <v>119</v>
      </c>
      <c r="C212" s="49">
        <f t="shared" si="35"/>
        <v>134.4</v>
      </c>
      <c r="D212" s="49">
        <f t="shared" si="35"/>
        <v>120.4</v>
      </c>
      <c r="E212" s="49">
        <f t="shared" si="35"/>
        <v>141.2</v>
      </c>
      <c r="F212" s="49">
        <f t="shared" si="35"/>
        <v>151.2</v>
      </c>
      <c r="G212" s="49">
        <f t="shared" si="35"/>
        <v>171.8</v>
      </c>
      <c r="H212" s="49">
        <f t="shared" si="35"/>
        <v>132.8</v>
      </c>
      <c r="I212" s="49">
        <f t="shared" si="35"/>
        <v>230</v>
      </c>
      <c r="J212" s="49">
        <f t="shared" si="35"/>
        <v>160.4</v>
      </c>
      <c r="K212" s="49">
        <f t="shared" si="35"/>
        <v>154</v>
      </c>
      <c r="L212" s="49">
        <f t="shared" si="35"/>
        <v>152</v>
      </c>
      <c r="M212" s="49">
        <f t="shared" si="35"/>
        <v>153.4</v>
      </c>
      <c r="N212" s="49">
        <f t="shared" si="35"/>
        <v>298.4</v>
      </c>
      <c r="O212" s="49">
        <f t="shared" si="26"/>
        <v>2000</v>
      </c>
      <c r="P212" s="56">
        <v>2000</v>
      </c>
    </row>
    <row r="213" spans="1:16" ht="15">
      <c r="A213" s="32"/>
      <c r="B213" s="33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 t="s">
        <v>204</v>
      </c>
      <c r="P213" s="56">
        <f>SUM(P169:P212)</f>
        <v>282000</v>
      </c>
    </row>
    <row r="214" spans="1:16" ht="15">
      <c r="A214" s="32" t="s">
        <v>151</v>
      </c>
      <c r="B214" s="33" t="s">
        <v>152</v>
      </c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55"/>
    </row>
    <row r="215" spans="1:16" ht="15.75" thickBot="1">
      <c r="A215" s="23" t="s">
        <v>38</v>
      </c>
      <c r="B215" s="23" t="s">
        <v>49</v>
      </c>
      <c r="C215" s="49">
        <f aca="true" t="shared" si="36" ref="C215:N218">$P215*C$10/100</f>
        <v>537.6</v>
      </c>
      <c r="D215" s="49">
        <f t="shared" si="36"/>
        <v>481.6</v>
      </c>
      <c r="E215" s="49">
        <f t="shared" si="36"/>
        <v>564.8</v>
      </c>
      <c r="F215" s="49">
        <f t="shared" si="36"/>
        <v>604.8</v>
      </c>
      <c r="G215" s="49">
        <f t="shared" si="36"/>
        <v>687.2</v>
      </c>
      <c r="H215" s="49">
        <f t="shared" si="36"/>
        <v>531.2</v>
      </c>
      <c r="I215" s="49">
        <f t="shared" si="36"/>
        <v>920</v>
      </c>
      <c r="J215" s="49">
        <f t="shared" si="36"/>
        <v>641.6</v>
      </c>
      <c r="K215" s="49">
        <f t="shared" si="36"/>
        <v>616</v>
      </c>
      <c r="L215" s="49">
        <f t="shared" si="36"/>
        <v>608</v>
      </c>
      <c r="M215" s="49">
        <f t="shared" si="36"/>
        <v>613.6</v>
      </c>
      <c r="N215" s="49">
        <f t="shared" si="36"/>
        <v>1193.6</v>
      </c>
      <c r="O215" s="49">
        <f t="shared" si="26"/>
        <v>8000</v>
      </c>
      <c r="P215" s="56">
        <v>8000</v>
      </c>
    </row>
    <row r="216" spans="1:16" ht="15">
      <c r="A216" s="24" t="s">
        <v>90</v>
      </c>
      <c r="B216" s="25" t="s">
        <v>42</v>
      </c>
      <c r="C216" s="49">
        <f t="shared" si="36"/>
        <v>336</v>
      </c>
      <c r="D216" s="49">
        <f t="shared" si="36"/>
        <v>300.99999999999994</v>
      </c>
      <c r="E216" s="49">
        <f t="shared" si="36"/>
        <v>353</v>
      </c>
      <c r="F216" s="49">
        <f t="shared" si="36"/>
        <v>378</v>
      </c>
      <c r="G216" s="49">
        <f t="shared" si="36"/>
        <v>429.5</v>
      </c>
      <c r="H216" s="49">
        <f t="shared" si="36"/>
        <v>332</v>
      </c>
      <c r="I216" s="49">
        <f t="shared" si="36"/>
        <v>575</v>
      </c>
      <c r="J216" s="49">
        <f t="shared" si="36"/>
        <v>401</v>
      </c>
      <c r="K216" s="49">
        <f t="shared" si="36"/>
        <v>385</v>
      </c>
      <c r="L216" s="49">
        <f t="shared" si="36"/>
        <v>380</v>
      </c>
      <c r="M216" s="49">
        <f t="shared" si="36"/>
        <v>383.5</v>
      </c>
      <c r="N216" s="49">
        <f t="shared" si="36"/>
        <v>746</v>
      </c>
      <c r="O216" s="49">
        <f t="shared" si="26"/>
        <v>5000</v>
      </c>
      <c r="P216" s="56">
        <v>5000</v>
      </c>
    </row>
    <row r="217" spans="1:16" ht="15">
      <c r="A217" s="24" t="s">
        <v>72</v>
      </c>
      <c r="B217" s="25" t="s">
        <v>119</v>
      </c>
      <c r="C217" s="49">
        <f t="shared" si="36"/>
        <v>336</v>
      </c>
      <c r="D217" s="49">
        <f t="shared" si="36"/>
        <v>300.99999999999994</v>
      </c>
      <c r="E217" s="49">
        <f t="shared" si="36"/>
        <v>353</v>
      </c>
      <c r="F217" s="49">
        <f t="shared" si="36"/>
        <v>378</v>
      </c>
      <c r="G217" s="49">
        <f t="shared" si="36"/>
        <v>429.5</v>
      </c>
      <c r="H217" s="49">
        <f t="shared" si="36"/>
        <v>332</v>
      </c>
      <c r="I217" s="49">
        <f t="shared" si="36"/>
        <v>575</v>
      </c>
      <c r="J217" s="49">
        <f t="shared" si="36"/>
        <v>401</v>
      </c>
      <c r="K217" s="49">
        <f t="shared" si="36"/>
        <v>385</v>
      </c>
      <c r="L217" s="49">
        <f t="shared" si="36"/>
        <v>380</v>
      </c>
      <c r="M217" s="49">
        <f t="shared" si="36"/>
        <v>383.5</v>
      </c>
      <c r="N217" s="49">
        <f t="shared" si="36"/>
        <v>746</v>
      </c>
      <c r="O217" s="49">
        <f t="shared" si="26"/>
        <v>5000</v>
      </c>
      <c r="P217" s="56">
        <v>5000</v>
      </c>
    </row>
    <row r="218" spans="1:16" ht="17.25" thickBot="1">
      <c r="A218" s="24" t="s">
        <v>73</v>
      </c>
      <c r="B218" s="23" t="s">
        <v>44</v>
      </c>
      <c r="C218" s="49">
        <f t="shared" si="36"/>
        <v>336</v>
      </c>
      <c r="D218" s="49">
        <f t="shared" si="36"/>
        <v>300.99999999999994</v>
      </c>
      <c r="E218" s="49">
        <f t="shared" si="36"/>
        <v>353</v>
      </c>
      <c r="F218" s="49">
        <f t="shared" si="36"/>
        <v>378</v>
      </c>
      <c r="G218" s="49">
        <f t="shared" si="36"/>
        <v>429.5</v>
      </c>
      <c r="H218" s="49">
        <f t="shared" si="36"/>
        <v>332</v>
      </c>
      <c r="I218" s="49">
        <f t="shared" si="36"/>
        <v>575</v>
      </c>
      <c r="J218" s="49">
        <f t="shared" si="36"/>
        <v>401</v>
      </c>
      <c r="K218" s="49">
        <f t="shared" si="36"/>
        <v>385</v>
      </c>
      <c r="L218" s="49">
        <f t="shared" si="36"/>
        <v>380</v>
      </c>
      <c r="M218" s="49">
        <f t="shared" si="36"/>
        <v>383.5</v>
      </c>
      <c r="N218" s="49">
        <f t="shared" si="36"/>
        <v>746</v>
      </c>
      <c r="O218" s="49">
        <f t="shared" si="26"/>
        <v>5000</v>
      </c>
      <c r="P218" s="56">
        <v>5000</v>
      </c>
    </row>
    <row r="219" spans="1:16" ht="15">
      <c r="A219" s="32"/>
      <c r="B219" s="33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 t="s">
        <v>204</v>
      </c>
      <c r="P219" s="56">
        <f>SUM(P215:P218)</f>
        <v>23000</v>
      </c>
    </row>
    <row r="220" spans="1:16" ht="15">
      <c r="A220" s="32" t="s">
        <v>153</v>
      </c>
      <c r="B220" s="33" t="s">
        <v>154</v>
      </c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55"/>
    </row>
    <row r="221" spans="1:16" ht="15">
      <c r="A221" s="24" t="s">
        <v>111</v>
      </c>
      <c r="B221" s="25" t="s">
        <v>116</v>
      </c>
      <c r="C221" s="49">
        <f aca="true" t="shared" si="37" ref="C221:N227">$P221*C$10/100</f>
        <v>0.0672</v>
      </c>
      <c r="D221" s="49">
        <f t="shared" si="37"/>
        <v>0.0602</v>
      </c>
      <c r="E221" s="49">
        <f t="shared" si="37"/>
        <v>0.0706</v>
      </c>
      <c r="F221" s="49">
        <f t="shared" si="37"/>
        <v>0.0756</v>
      </c>
      <c r="G221" s="49">
        <f t="shared" si="37"/>
        <v>0.0859</v>
      </c>
      <c r="H221" s="49">
        <f t="shared" si="37"/>
        <v>0.0664</v>
      </c>
      <c r="I221" s="49">
        <f t="shared" si="37"/>
        <v>0.115</v>
      </c>
      <c r="J221" s="49">
        <f t="shared" si="37"/>
        <v>0.0802</v>
      </c>
      <c r="K221" s="49">
        <f t="shared" si="37"/>
        <v>0.077</v>
      </c>
      <c r="L221" s="49">
        <f t="shared" si="37"/>
        <v>0.076</v>
      </c>
      <c r="M221" s="49">
        <f t="shared" si="37"/>
        <v>0.0767</v>
      </c>
      <c r="N221" s="49">
        <f t="shared" si="37"/>
        <v>0.1492</v>
      </c>
      <c r="O221" s="49">
        <f aca="true" t="shared" si="38" ref="O221:O282">$P221*O$10/100</f>
        <v>1</v>
      </c>
      <c r="P221" s="56">
        <v>1</v>
      </c>
    </row>
    <row r="222" spans="1:16" ht="15">
      <c r="A222" s="24" t="s">
        <v>112</v>
      </c>
      <c r="B222" s="25" t="s">
        <v>41</v>
      </c>
      <c r="C222" s="49">
        <f t="shared" si="37"/>
        <v>0.0672</v>
      </c>
      <c r="D222" s="49">
        <f t="shared" si="37"/>
        <v>0.0602</v>
      </c>
      <c r="E222" s="49">
        <f t="shared" si="37"/>
        <v>0.0706</v>
      </c>
      <c r="F222" s="49">
        <f t="shared" si="37"/>
        <v>0.0756</v>
      </c>
      <c r="G222" s="49">
        <f t="shared" si="37"/>
        <v>0.0859</v>
      </c>
      <c r="H222" s="49">
        <f t="shared" si="37"/>
        <v>0.0664</v>
      </c>
      <c r="I222" s="49">
        <f t="shared" si="37"/>
        <v>0.115</v>
      </c>
      <c r="J222" s="49">
        <f t="shared" si="37"/>
        <v>0.0802</v>
      </c>
      <c r="K222" s="49">
        <f t="shared" si="37"/>
        <v>0.077</v>
      </c>
      <c r="L222" s="49">
        <f t="shared" si="37"/>
        <v>0.076</v>
      </c>
      <c r="M222" s="49">
        <f t="shared" si="37"/>
        <v>0.0767</v>
      </c>
      <c r="N222" s="49">
        <f t="shared" si="37"/>
        <v>0.1492</v>
      </c>
      <c r="O222" s="49">
        <f t="shared" si="38"/>
        <v>1</v>
      </c>
      <c r="P222" s="56">
        <v>1</v>
      </c>
    </row>
    <row r="223" spans="1:16" ht="15.75" thickBot="1">
      <c r="A223" s="23" t="s">
        <v>38</v>
      </c>
      <c r="B223" s="23" t="s">
        <v>49</v>
      </c>
      <c r="C223" s="49">
        <f t="shared" si="37"/>
        <v>537.6</v>
      </c>
      <c r="D223" s="49">
        <f t="shared" si="37"/>
        <v>481.6</v>
      </c>
      <c r="E223" s="49">
        <f t="shared" si="37"/>
        <v>564.8</v>
      </c>
      <c r="F223" s="49">
        <f t="shared" si="37"/>
        <v>604.8</v>
      </c>
      <c r="G223" s="49">
        <f t="shared" si="37"/>
        <v>687.2</v>
      </c>
      <c r="H223" s="49">
        <f t="shared" si="37"/>
        <v>531.2</v>
      </c>
      <c r="I223" s="49">
        <f t="shared" si="37"/>
        <v>920</v>
      </c>
      <c r="J223" s="49">
        <f t="shared" si="37"/>
        <v>641.6</v>
      </c>
      <c r="K223" s="49">
        <f t="shared" si="37"/>
        <v>616</v>
      </c>
      <c r="L223" s="49">
        <f t="shared" si="37"/>
        <v>608</v>
      </c>
      <c r="M223" s="49">
        <f t="shared" si="37"/>
        <v>613.6</v>
      </c>
      <c r="N223" s="49">
        <f t="shared" si="37"/>
        <v>1193.6</v>
      </c>
      <c r="O223" s="49">
        <f t="shared" si="38"/>
        <v>8000</v>
      </c>
      <c r="P223" s="56">
        <v>8000</v>
      </c>
    </row>
    <row r="224" spans="1:16" ht="15">
      <c r="A224" s="24" t="s">
        <v>90</v>
      </c>
      <c r="B224" s="25" t="s">
        <v>42</v>
      </c>
      <c r="C224" s="49">
        <f t="shared" si="37"/>
        <v>470.26559999999995</v>
      </c>
      <c r="D224" s="49">
        <f t="shared" si="37"/>
        <v>421.2796</v>
      </c>
      <c r="E224" s="49">
        <f t="shared" si="37"/>
        <v>494.05879999999996</v>
      </c>
      <c r="F224" s="49">
        <f t="shared" si="37"/>
        <v>529.0488</v>
      </c>
      <c r="G224" s="49">
        <f t="shared" si="37"/>
        <v>601.1282</v>
      </c>
      <c r="H224" s="49">
        <f t="shared" si="37"/>
        <v>464.66720000000004</v>
      </c>
      <c r="I224" s="49">
        <f t="shared" si="37"/>
        <v>804.77</v>
      </c>
      <c r="J224" s="49">
        <f t="shared" si="37"/>
        <v>561.2396</v>
      </c>
      <c r="K224" s="49">
        <f t="shared" si="37"/>
        <v>538.846</v>
      </c>
      <c r="L224" s="49">
        <f t="shared" si="37"/>
        <v>531.848</v>
      </c>
      <c r="M224" s="49">
        <f t="shared" si="37"/>
        <v>536.7466</v>
      </c>
      <c r="N224" s="49">
        <f t="shared" si="37"/>
        <v>1044.1016</v>
      </c>
      <c r="O224" s="49">
        <f t="shared" si="38"/>
        <v>6998</v>
      </c>
      <c r="P224" s="56">
        <v>6998</v>
      </c>
    </row>
    <row r="225" spans="1:16" ht="15">
      <c r="A225" s="24" t="s">
        <v>71</v>
      </c>
      <c r="B225" s="25" t="s">
        <v>138</v>
      </c>
      <c r="C225" s="49">
        <f t="shared" si="37"/>
        <v>1008</v>
      </c>
      <c r="D225" s="49">
        <f t="shared" si="37"/>
        <v>903</v>
      </c>
      <c r="E225" s="49">
        <f t="shared" si="37"/>
        <v>1059</v>
      </c>
      <c r="F225" s="49">
        <f t="shared" si="37"/>
        <v>1134</v>
      </c>
      <c r="G225" s="49">
        <f t="shared" si="37"/>
        <v>1288.5</v>
      </c>
      <c r="H225" s="49">
        <f t="shared" si="37"/>
        <v>996</v>
      </c>
      <c r="I225" s="49">
        <f t="shared" si="37"/>
        <v>1725</v>
      </c>
      <c r="J225" s="49">
        <f t="shared" si="37"/>
        <v>1203</v>
      </c>
      <c r="K225" s="49">
        <f t="shared" si="37"/>
        <v>1155</v>
      </c>
      <c r="L225" s="49">
        <f t="shared" si="37"/>
        <v>1140</v>
      </c>
      <c r="M225" s="49">
        <f t="shared" si="37"/>
        <v>1150.5</v>
      </c>
      <c r="N225" s="49">
        <f t="shared" si="37"/>
        <v>2238</v>
      </c>
      <c r="O225" s="49">
        <f t="shared" si="38"/>
        <v>15000</v>
      </c>
      <c r="P225" s="56">
        <v>15000</v>
      </c>
    </row>
    <row r="226" spans="1:16" ht="15">
      <c r="A226" s="24" t="s">
        <v>72</v>
      </c>
      <c r="B226" s="25" t="s">
        <v>119</v>
      </c>
      <c r="C226" s="49">
        <f t="shared" si="37"/>
        <v>3696</v>
      </c>
      <c r="D226" s="49">
        <f t="shared" si="37"/>
        <v>3311</v>
      </c>
      <c r="E226" s="49">
        <f t="shared" si="37"/>
        <v>3883</v>
      </c>
      <c r="F226" s="49">
        <f t="shared" si="37"/>
        <v>4158</v>
      </c>
      <c r="G226" s="49">
        <f t="shared" si="37"/>
        <v>4724.5</v>
      </c>
      <c r="H226" s="49">
        <f t="shared" si="37"/>
        <v>3652</v>
      </c>
      <c r="I226" s="49">
        <f t="shared" si="37"/>
        <v>6325</v>
      </c>
      <c r="J226" s="49">
        <f t="shared" si="37"/>
        <v>4411</v>
      </c>
      <c r="K226" s="49">
        <f t="shared" si="37"/>
        <v>4235</v>
      </c>
      <c r="L226" s="49">
        <f t="shared" si="37"/>
        <v>4180</v>
      </c>
      <c r="M226" s="49">
        <f t="shared" si="37"/>
        <v>4218.5</v>
      </c>
      <c r="N226" s="49">
        <f t="shared" si="37"/>
        <v>8206</v>
      </c>
      <c r="O226" s="49">
        <f t="shared" si="38"/>
        <v>55000</v>
      </c>
      <c r="P226" s="56">
        <v>55000</v>
      </c>
    </row>
    <row r="227" spans="1:16" ht="17.25" thickBot="1">
      <c r="A227" s="24" t="s">
        <v>73</v>
      </c>
      <c r="B227" s="23" t="s">
        <v>44</v>
      </c>
      <c r="C227" s="49">
        <f t="shared" si="37"/>
        <v>403.2</v>
      </c>
      <c r="D227" s="49">
        <f t="shared" si="37"/>
        <v>361.2</v>
      </c>
      <c r="E227" s="49">
        <f t="shared" si="37"/>
        <v>423.6</v>
      </c>
      <c r="F227" s="49">
        <f t="shared" si="37"/>
        <v>453.6</v>
      </c>
      <c r="G227" s="49">
        <f t="shared" si="37"/>
        <v>515.4</v>
      </c>
      <c r="H227" s="49">
        <f t="shared" si="37"/>
        <v>398.4</v>
      </c>
      <c r="I227" s="49">
        <f t="shared" si="37"/>
        <v>690</v>
      </c>
      <c r="J227" s="49">
        <f t="shared" si="37"/>
        <v>481.2</v>
      </c>
      <c r="K227" s="49">
        <f t="shared" si="37"/>
        <v>462</v>
      </c>
      <c r="L227" s="49">
        <f t="shared" si="37"/>
        <v>456</v>
      </c>
      <c r="M227" s="49">
        <f t="shared" si="37"/>
        <v>460.2</v>
      </c>
      <c r="N227" s="49">
        <f t="shared" si="37"/>
        <v>895.2</v>
      </c>
      <c r="O227" s="49">
        <f t="shared" si="38"/>
        <v>6000</v>
      </c>
      <c r="P227" s="56">
        <v>6000</v>
      </c>
    </row>
    <row r="228" spans="1:16" ht="15">
      <c r="A228" s="32"/>
      <c r="B228" s="33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55"/>
    </row>
    <row r="229" spans="1:16" ht="15">
      <c r="A229" s="32" t="s">
        <v>155</v>
      </c>
      <c r="B229" s="33" t="s">
        <v>156</v>
      </c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55"/>
    </row>
    <row r="230" spans="1:16" ht="15">
      <c r="A230" s="18" t="s">
        <v>161</v>
      </c>
      <c r="B230" s="19" t="s">
        <v>162</v>
      </c>
      <c r="C230" s="49">
        <f aca="true" t="shared" si="39" ref="C230:N234">$P230*C$10/100</f>
        <v>3360</v>
      </c>
      <c r="D230" s="49">
        <f t="shared" si="39"/>
        <v>3010</v>
      </c>
      <c r="E230" s="49">
        <f t="shared" si="39"/>
        <v>3530</v>
      </c>
      <c r="F230" s="49">
        <f t="shared" si="39"/>
        <v>3780</v>
      </c>
      <c r="G230" s="49">
        <f t="shared" si="39"/>
        <v>4295</v>
      </c>
      <c r="H230" s="49">
        <f t="shared" si="39"/>
        <v>3320</v>
      </c>
      <c r="I230" s="49">
        <f t="shared" si="39"/>
        <v>5750</v>
      </c>
      <c r="J230" s="49">
        <f t="shared" si="39"/>
        <v>4010</v>
      </c>
      <c r="K230" s="49">
        <f t="shared" si="39"/>
        <v>3850</v>
      </c>
      <c r="L230" s="49">
        <f t="shared" si="39"/>
        <v>3800</v>
      </c>
      <c r="M230" s="49">
        <f t="shared" si="39"/>
        <v>3835</v>
      </c>
      <c r="N230" s="49">
        <f t="shared" si="39"/>
        <v>7460</v>
      </c>
      <c r="O230" s="49">
        <f t="shared" si="38"/>
        <v>50000</v>
      </c>
      <c r="P230" s="56">
        <v>50000</v>
      </c>
    </row>
    <row r="231" spans="1:16" ht="15">
      <c r="A231" s="18" t="s">
        <v>157</v>
      </c>
      <c r="B231" s="19" t="s">
        <v>163</v>
      </c>
      <c r="C231" s="49">
        <f t="shared" si="39"/>
        <v>2016</v>
      </c>
      <c r="D231" s="49">
        <f t="shared" si="39"/>
        <v>1806</v>
      </c>
      <c r="E231" s="49">
        <f t="shared" si="39"/>
        <v>2118</v>
      </c>
      <c r="F231" s="49">
        <f t="shared" si="39"/>
        <v>2268</v>
      </c>
      <c r="G231" s="49">
        <f t="shared" si="39"/>
        <v>2577</v>
      </c>
      <c r="H231" s="49">
        <f t="shared" si="39"/>
        <v>1992</v>
      </c>
      <c r="I231" s="49">
        <f t="shared" si="39"/>
        <v>3450</v>
      </c>
      <c r="J231" s="49">
        <f t="shared" si="39"/>
        <v>2406</v>
      </c>
      <c r="K231" s="49">
        <f t="shared" si="39"/>
        <v>2310</v>
      </c>
      <c r="L231" s="49">
        <f t="shared" si="39"/>
        <v>2280</v>
      </c>
      <c r="M231" s="49">
        <f t="shared" si="39"/>
        <v>2301</v>
      </c>
      <c r="N231" s="49">
        <f t="shared" si="39"/>
        <v>4476</v>
      </c>
      <c r="O231" s="49">
        <f t="shared" si="38"/>
        <v>30000</v>
      </c>
      <c r="P231" s="56">
        <v>30000</v>
      </c>
    </row>
    <row r="232" spans="1:16" ht="15">
      <c r="A232" s="18" t="s">
        <v>158</v>
      </c>
      <c r="B232" s="19" t="s">
        <v>164</v>
      </c>
      <c r="C232" s="49">
        <f t="shared" si="39"/>
        <v>3225.6</v>
      </c>
      <c r="D232" s="49">
        <f t="shared" si="39"/>
        <v>2889.6</v>
      </c>
      <c r="E232" s="49">
        <f t="shared" si="39"/>
        <v>3388.8</v>
      </c>
      <c r="F232" s="49">
        <f t="shared" si="39"/>
        <v>3628.8</v>
      </c>
      <c r="G232" s="49">
        <f t="shared" si="39"/>
        <v>4123.2</v>
      </c>
      <c r="H232" s="49">
        <f t="shared" si="39"/>
        <v>3187.2</v>
      </c>
      <c r="I232" s="49">
        <f t="shared" si="39"/>
        <v>5520</v>
      </c>
      <c r="J232" s="49">
        <f t="shared" si="39"/>
        <v>3849.6</v>
      </c>
      <c r="K232" s="49">
        <f t="shared" si="39"/>
        <v>3696</v>
      </c>
      <c r="L232" s="49">
        <f t="shared" si="39"/>
        <v>3648</v>
      </c>
      <c r="M232" s="49">
        <f t="shared" si="39"/>
        <v>3681.6</v>
      </c>
      <c r="N232" s="49">
        <f t="shared" si="39"/>
        <v>7161.6</v>
      </c>
      <c r="O232" s="49">
        <f t="shared" si="38"/>
        <v>48000</v>
      </c>
      <c r="P232" s="56">
        <v>48000</v>
      </c>
    </row>
    <row r="233" spans="1:16" ht="15">
      <c r="A233" s="18" t="s">
        <v>159</v>
      </c>
      <c r="B233" s="19" t="s">
        <v>165</v>
      </c>
      <c r="C233" s="49">
        <f t="shared" si="39"/>
        <v>2822.4</v>
      </c>
      <c r="D233" s="49">
        <f t="shared" si="39"/>
        <v>2528.3999999999996</v>
      </c>
      <c r="E233" s="49">
        <f t="shared" si="39"/>
        <v>2965.2</v>
      </c>
      <c r="F233" s="49">
        <f t="shared" si="39"/>
        <v>3175.2</v>
      </c>
      <c r="G233" s="49">
        <f t="shared" si="39"/>
        <v>3607.8</v>
      </c>
      <c r="H233" s="49">
        <f t="shared" si="39"/>
        <v>2788.8</v>
      </c>
      <c r="I233" s="49">
        <f t="shared" si="39"/>
        <v>4830</v>
      </c>
      <c r="J233" s="49">
        <f t="shared" si="39"/>
        <v>3368.4</v>
      </c>
      <c r="K233" s="49">
        <f t="shared" si="39"/>
        <v>3234</v>
      </c>
      <c r="L233" s="49">
        <f t="shared" si="39"/>
        <v>3192</v>
      </c>
      <c r="M233" s="49">
        <f t="shared" si="39"/>
        <v>3221.4</v>
      </c>
      <c r="N233" s="49">
        <f t="shared" si="39"/>
        <v>6266.4</v>
      </c>
      <c r="O233" s="49">
        <f t="shared" si="38"/>
        <v>42000</v>
      </c>
      <c r="P233" s="56">
        <v>42000</v>
      </c>
    </row>
    <row r="234" spans="1:16" ht="15">
      <c r="A234" s="18" t="s">
        <v>160</v>
      </c>
      <c r="B234" s="19" t="s">
        <v>166</v>
      </c>
      <c r="C234" s="49">
        <f t="shared" si="39"/>
        <v>1344</v>
      </c>
      <c r="D234" s="49">
        <f t="shared" si="39"/>
        <v>1203.9999999999998</v>
      </c>
      <c r="E234" s="49">
        <f t="shared" si="39"/>
        <v>1412</v>
      </c>
      <c r="F234" s="49">
        <f t="shared" si="39"/>
        <v>1512</v>
      </c>
      <c r="G234" s="49">
        <f t="shared" si="39"/>
        <v>1718</v>
      </c>
      <c r="H234" s="49">
        <f t="shared" si="39"/>
        <v>1328</v>
      </c>
      <c r="I234" s="49">
        <f t="shared" si="39"/>
        <v>2300</v>
      </c>
      <c r="J234" s="49">
        <f t="shared" si="39"/>
        <v>1604</v>
      </c>
      <c r="K234" s="49">
        <f t="shared" si="39"/>
        <v>1540</v>
      </c>
      <c r="L234" s="49">
        <f t="shared" si="39"/>
        <v>1520</v>
      </c>
      <c r="M234" s="49">
        <f t="shared" si="39"/>
        <v>1534</v>
      </c>
      <c r="N234" s="49">
        <f t="shared" si="39"/>
        <v>2984</v>
      </c>
      <c r="O234" s="49">
        <f t="shared" si="38"/>
        <v>20000</v>
      </c>
      <c r="P234" s="56">
        <v>20000</v>
      </c>
    </row>
    <row r="235" spans="1:16" ht="15">
      <c r="A235" s="32"/>
      <c r="B235" s="33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55"/>
    </row>
    <row r="236" spans="1:16" ht="15">
      <c r="A236" s="32" t="s">
        <v>167</v>
      </c>
      <c r="B236" s="33" t="s">
        <v>25</v>
      </c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55"/>
    </row>
    <row r="237" spans="1:16" ht="15">
      <c r="A237" s="18" t="s">
        <v>168</v>
      </c>
      <c r="B237" s="19" t="s">
        <v>28</v>
      </c>
      <c r="C237" s="49">
        <f aca="true" t="shared" si="40" ref="C237:N237">$P237*C$10/100</f>
        <v>40992</v>
      </c>
      <c r="D237" s="49">
        <f t="shared" si="40"/>
        <v>36721.99999999999</v>
      </c>
      <c r="E237" s="49">
        <f t="shared" si="40"/>
        <v>43066</v>
      </c>
      <c r="F237" s="49">
        <f t="shared" si="40"/>
        <v>46116</v>
      </c>
      <c r="G237" s="49">
        <f t="shared" si="40"/>
        <v>52399</v>
      </c>
      <c r="H237" s="49">
        <f t="shared" si="40"/>
        <v>40504</v>
      </c>
      <c r="I237" s="49">
        <f t="shared" si="40"/>
        <v>70150</v>
      </c>
      <c r="J237" s="49">
        <f t="shared" si="40"/>
        <v>48922</v>
      </c>
      <c r="K237" s="49">
        <f t="shared" si="40"/>
        <v>46970</v>
      </c>
      <c r="L237" s="49">
        <f t="shared" si="40"/>
        <v>46360</v>
      </c>
      <c r="M237" s="49">
        <f t="shared" si="40"/>
        <v>46787</v>
      </c>
      <c r="N237" s="49">
        <f t="shared" si="40"/>
        <v>91012</v>
      </c>
      <c r="O237" s="49">
        <f t="shared" si="38"/>
        <v>610000</v>
      </c>
      <c r="P237" s="56">
        <v>610000</v>
      </c>
    </row>
    <row r="238" spans="1:16" ht="15">
      <c r="A238" s="9"/>
      <c r="B238" s="10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 t="s">
        <v>204</v>
      </c>
      <c r="P238" s="57">
        <f>SUM(P221:P237)</f>
        <v>891000</v>
      </c>
    </row>
    <row r="239" spans="1:16" ht="15">
      <c r="A239" s="9" t="s">
        <v>169</v>
      </c>
      <c r="B239" s="10" t="s">
        <v>170</v>
      </c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55"/>
    </row>
    <row r="240" spans="1:16" ht="15.75" thickBot="1">
      <c r="A240" s="23" t="s">
        <v>38</v>
      </c>
      <c r="B240" s="23" t="s">
        <v>49</v>
      </c>
      <c r="C240" s="49">
        <f aca="true" t="shared" si="41" ref="C240:N244">$P240*C$10/100</f>
        <v>336</v>
      </c>
      <c r="D240" s="49">
        <f t="shared" si="41"/>
        <v>300.99999999999994</v>
      </c>
      <c r="E240" s="49">
        <f t="shared" si="41"/>
        <v>353</v>
      </c>
      <c r="F240" s="49">
        <f t="shared" si="41"/>
        <v>378</v>
      </c>
      <c r="G240" s="49">
        <f t="shared" si="41"/>
        <v>429.5</v>
      </c>
      <c r="H240" s="49">
        <f t="shared" si="41"/>
        <v>332</v>
      </c>
      <c r="I240" s="49">
        <f t="shared" si="41"/>
        <v>575</v>
      </c>
      <c r="J240" s="49">
        <f t="shared" si="41"/>
        <v>401</v>
      </c>
      <c r="K240" s="49">
        <f t="shared" si="41"/>
        <v>385</v>
      </c>
      <c r="L240" s="49">
        <f t="shared" si="41"/>
        <v>380</v>
      </c>
      <c r="M240" s="49">
        <f t="shared" si="41"/>
        <v>383.5</v>
      </c>
      <c r="N240" s="49">
        <f t="shared" si="41"/>
        <v>746</v>
      </c>
      <c r="O240" s="49">
        <f t="shared" si="38"/>
        <v>5000</v>
      </c>
      <c r="P240" s="56">
        <v>5000</v>
      </c>
    </row>
    <row r="241" spans="1:16" ht="15.75" thickBot="1">
      <c r="A241" s="23" t="s">
        <v>35</v>
      </c>
      <c r="B241" s="23" t="s">
        <v>42</v>
      </c>
      <c r="C241" s="49">
        <f t="shared" si="41"/>
        <v>1209.6</v>
      </c>
      <c r="D241" s="49">
        <f t="shared" si="41"/>
        <v>1083.6</v>
      </c>
      <c r="E241" s="49">
        <f t="shared" si="41"/>
        <v>1270.8</v>
      </c>
      <c r="F241" s="49">
        <f t="shared" si="41"/>
        <v>1360.8</v>
      </c>
      <c r="G241" s="49">
        <f t="shared" si="41"/>
        <v>1546.2</v>
      </c>
      <c r="H241" s="49">
        <f t="shared" si="41"/>
        <v>1195.2</v>
      </c>
      <c r="I241" s="49">
        <f t="shared" si="41"/>
        <v>2070</v>
      </c>
      <c r="J241" s="49">
        <f t="shared" si="41"/>
        <v>1443.6</v>
      </c>
      <c r="K241" s="49">
        <f t="shared" si="41"/>
        <v>1386</v>
      </c>
      <c r="L241" s="49">
        <f t="shared" si="41"/>
        <v>1368</v>
      </c>
      <c r="M241" s="49">
        <f t="shared" si="41"/>
        <v>1380.6</v>
      </c>
      <c r="N241" s="49">
        <f t="shared" si="41"/>
        <v>2685.6</v>
      </c>
      <c r="O241" s="49">
        <f t="shared" si="38"/>
        <v>18000</v>
      </c>
      <c r="P241" s="56">
        <v>18000</v>
      </c>
    </row>
    <row r="242" spans="1:16" ht="17.25" thickBot="1">
      <c r="A242" s="23" t="s">
        <v>54</v>
      </c>
      <c r="B242" s="23" t="s">
        <v>64</v>
      </c>
      <c r="C242" s="49">
        <f t="shared" si="41"/>
        <v>134.4</v>
      </c>
      <c r="D242" s="49">
        <f t="shared" si="41"/>
        <v>120.4</v>
      </c>
      <c r="E242" s="49">
        <f t="shared" si="41"/>
        <v>141.2</v>
      </c>
      <c r="F242" s="49">
        <f t="shared" si="41"/>
        <v>151.2</v>
      </c>
      <c r="G242" s="49">
        <f t="shared" si="41"/>
        <v>171.8</v>
      </c>
      <c r="H242" s="49">
        <f t="shared" si="41"/>
        <v>132.8</v>
      </c>
      <c r="I242" s="49">
        <f t="shared" si="41"/>
        <v>230</v>
      </c>
      <c r="J242" s="49">
        <f t="shared" si="41"/>
        <v>160.4</v>
      </c>
      <c r="K242" s="49">
        <f t="shared" si="41"/>
        <v>154</v>
      </c>
      <c r="L242" s="49">
        <f t="shared" si="41"/>
        <v>152</v>
      </c>
      <c r="M242" s="49">
        <f t="shared" si="41"/>
        <v>153.4</v>
      </c>
      <c r="N242" s="49">
        <f t="shared" si="41"/>
        <v>298.4</v>
      </c>
      <c r="O242" s="49">
        <f t="shared" si="38"/>
        <v>2000</v>
      </c>
      <c r="P242" s="56">
        <v>2000</v>
      </c>
    </row>
    <row r="243" spans="1:16" ht="17.25" thickBot="1">
      <c r="A243" s="23" t="s">
        <v>36</v>
      </c>
      <c r="B243" s="23" t="s">
        <v>65</v>
      </c>
      <c r="C243" s="49">
        <f t="shared" si="41"/>
        <v>672</v>
      </c>
      <c r="D243" s="49">
        <f t="shared" si="41"/>
        <v>601.9999999999999</v>
      </c>
      <c r="E243" s="49">
        <f t="shared" si="41"/>
        <v>706</v>
      </c>
      <c r="F243" s="49">
        <f t="shared" si="41"/>
        <v>756</v>
      </c>
      <c r="G243" s="49">
        <f t="shared" si="41"/>
        <v>859</v>
      </c>
      <c r="H243" s="49">
        <f t="shared" si="41"/>
        <v>664</v>
      </c>
      <c r="I243" s="49">
        <f t="shared" si="41"/>
        <v>1150</v>
      </c>
      <c r="J243" s="49">
        <f t="shared" si="41"/>
        <v>802</v>
      </c>
      <c r="K243" s="49">
        <f t="shared" si="41"/>
        <v>770</v>
      </c>
      <c r="L243" s="49">
        <f t="shared" si="41"/>
        <v>760</v>
      </c>
      <c r="M243" s="49">
        <f t="shared" si="41"/>
        <v>767</v>
      </c>
      <c r="N243" s="49">
        <f t="shared" si="41"/>
        <v>1492</v>
      </c>
      <c r="O243" s="49">
        <f t="shared" si="38"/>
        <v>10000</v>
      </c>
      <c r="P243" s="56">
        <v>10000</v>
      </c>
    </row>
    <row r="244" spans="1:16" ht="17.25" thickBot="1">
      <c r="A244" s="23" t="s">
        <v>37</v>
      </c>
      <c r="B244" s="23" t="s">
        <v>44</v>
      </c>
      <c r="C244" s="49">
        <f t="shared" si="41"/>
        <v>336</v>
      </c>
      <c r="D244" s="49">
        <f t="shared" si="41"/>
        <v>300.99999999999994</v>
      </c>
      <c r="E244" s="49">
        <f t="shared" si="41"/>
        <v>353</v>
      </c>
      <c r="F244" s="49">
        <f t="shared" si="41"/>
        <v>378</v>
      </c>
      <c r="G244" s="49">
        <f t="shared" si="41"/>
        <v>429.5</v>
      </c>
      <c r="H244" s="49">
        <f t="shared" si="41"/>
        <v>332</v>
      </c>
      <c r="I244" s="49">
        <f t="shared" si="41"/>
        <v>575</v>
      </c>
      <c r="J244" s="49">
        <f t="shared" si="41"/>
        <v>401</v>
      </c>
      <c r="K244" s="49">
        <f t="shared" si="41"/>
        <v>385</v>
      </c>
      <c r="L244" s="49">
        <f t="shared" si="41"/>
        <v>380</v>
      </c>
      <c r="M244" s="49">
        <f t="shared" si="41"/>
        <v>383.5</v>
      </c>
      <c r="N244" s="49">
        <f t="shared" si="41"/>
        <v>746</v>
      </c>
      <c r="O244" s="49">
        <f t="shared" si="38"/>
        <v>5000</v>
      </c>
      <c r="P244" s="56">
        <v>5000</v>
      </c>
    </row>
    <row r="245" spans="1:16" ht="15">
      <c r="A245" s="9"/>
      <c r="B245" s="10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 t="s">
        <v>204</v>
      </c>
      <c r="P245" s="56">
        <f>SUM(P240:P244)</f>
        <v>40000</v>
      </c>
    </row>
    <row r="246" spans="1:16" ht="15">
      <c r="A246" s="9" t="s">
        <v>171</v>
      </c>
      <c r="B246" s="10" t="s">
        <v>172</v>
      </c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55"/>
    </row>
    <row r="247" spans="1:16" ht="15.75" thickBot="1">
      <c r="A247" s="23" t="s">
        <v>38</v>
      </c>
      <c r="B247" s="23" t="s">
        <v>49</v>
      </c>
      <c r="C247" s="49">
        <f aca="true" t="shared" si="42" ref="C247:N250">$P247*C$10/100</f>
        <v>403.2</v>
      </c>
      <c r="D247" s="49">
        <f t="shared" si="42"/>
        <v>361.2</v>
      </c>
      <c r="E247" s="49">
        <f t="shared" si="42"/>
        <v>423.6</v>
      </c>
      <c r="F247" s="49">
        <f t="shared" si="42"/>
        <v>453.6</v>
      </c>
      <c r="G247" s="49">
        <f t="shared" si="42"/>
        <v>515.4</v>
      </c>
      <c r="H247" s="49">
        <f t="shared" si="42"/>
        <v>398.4</v>
      </c>
      <c r="I247" s="49">
        <f t="shared" si="42"/>
        <v>690</v>
      </c>
      <c r="J247" s="49">
        <f t="shared" si="42"/>
        <v>481.2</v>
      </c>
      <c r="K247" s="49">
        <f t="shared" si="42"/>
        <v>462</v>
      </c>
      <c r="L247" s="49">
        <f t="shared" si="42"/>
        <v>456</v>
      </c>
      <c r="M247" s="49">
        <f t="shared" si="42"/>
        <v>460.2</v>
      </c>
      <c r="N247" s="49">
        <f t="shared" si="42"/>
        <v>895.2</v>
      </c>
      <c r="O247" s="49">
        <f t="shared" si="38"/>
        <v>6000</v>
      </c>
      <c r="P247" s="56">
        <v>6000</v>
      </c>
    </row>
    <row r="248" spans="1:16" ht="15.75" thickBot="1">
      <c r="A248" s="23" t="s">
        <v>35</v>
      </c>
      <c r="B248" s="23" t="s">
        <v>42</v>
      </c>
      <c r="C248" s="49">
        <f t="shared" si="42"/>
        <v>336</v>
      </c>
      <c r="D248" s="49">
        <f t="shared" si="42"/>
        <v>300.99999999999994</v>
      </c>
      <c r="E248" s="49">
        <f t="shared" si="42"/>
        <v>353</v>
      </c>
      <c r="F248" s="49">
        <f t="shared" si="42"/>
        <v>378</v>
      </c>
      <c r="G248" s="49">
        <f t="shared" si="42"/>
        <v>429.5</v>
      </c>
      <c r="H248" s="49">
        <f t="shared" si="42"/>
        <v>332</v>
      </c>
      <c r="I248" s="49">
        <f t="shared" si="42"/>
        <v>575</v>
      </c>
      <c r="J248" s="49">
        <f t="shared" si="42"/>
        <v>401</v>
      </c>
      <c r="K248" s="49">
        <f t="shared" si="42"/>
        <v>385</v>
      </c>
      <c r="L248" s="49">
        <f t="shared" si="42"/>
        <v>380</v>
      </c>
      <c r="M248" s="49">
        <f t="shared" si="42"/>
        <v>383.5</v>
      </c>
      <c r="N248" s="49">
        <f t="shared" si="42"/>
        <v>746</v>
      </c>
      <c r="O248" s="49">
        <f t="shared" si="38"/>
        <v>5000</v>
      </c>
      <c r="P248" s="56">
        <v>5000</v>
      </c>
    </row>
    <row r="249" spans="1:16" ht="17.25" thickBot="1">
      <c r="A249" s="23" t="s">
        <v>36</v>
      </c>
      <c r="B249" s="23" t="s">
        <v>65</v>
      </c>
      <c r="C249" s="49">
        <f t="shared" si="42"/>
        <v>470.4</v>
      </c>
      <c r="D249" s="49">
        <f t="shared" si="42"/>
        <v>421.4</v>
      </c>
      <c r="E249" s="49">
        <f t="shared" si="42"/>
        <v>494.2</v>
      </c>
      <c r="F249" s="49">
        <f t="shared" si="42"/>
        <v>529.2</v>
      </c>
      <c r="G249" s="49">
        <f t="shared" si="42"/>
        <v>601.3</v>
      </c>
      <c r="H249" s="49">
        <f t="shared" si="42"/>
        <v>464.8</v>
      </c>
      <c r="I249" s="49">
        <f t="shared" si="42"/>
        <v>805</v>
      </c>
      <c r="J249" s="49">
        <f t="shared" si="42"/>
        <v>561.4</v>
      </c>
      <c r="K249" s="49">
        <f t="shared" si="42"/>
        <v>539</v>
      </c>
      <c r="L249" s="49">
        <f t="shared" si="42"/>
        <v>532</v>
      </c>
      <c r="M249" s="49">
        <f t="shared" si="42"/>
        <v>536.9</v>
      </c>
      <c r="N249" s="49">
        <f t="shared" si="42"/>
        <v>1044.4</v>
      </c>
      <c r="O249" s="49">
        <f t="shared" si="38"/>
        <v>7000</v>
      </c>
      <c r="P249" s="56">
        <v>7000</v>
      </c>
    </row>
    <row r="250" spans="1:16" ht="17.25" thickBot="1">
      <c r="A250" s="23" t="s">
        <v>37</v>
      </c>
      <c r="B250" s="23" t="s">
        <v>44</v>
      </c>
      <c r="C250" s="49">
        <f t="shared" si="42"/>
        <v>336</v>
      </c>
      <c r="D250" s="49">
        <f t="shared" si="42"/>
        <v>300.99999999999994</v>
      </c>
      <c r="E250" s="49">
        <f t="shared" si="42"/>
        <v>353</v>
      </c>
      <c r="F250" s="49">
        <f t="shared" si="42"/>
        <v>378</v>
      </c>
      <c r="G250" s="49">
        <f t="shared" si="42"/>
        <v>429.5</v>
      </c>
      <c r="H250" s="49">
        <f t="shared" si="42"/>
        <v>332</v>
      </c>
      <c r="I250" s="49">
        <f t="shared" si="42"/>
        <v>575</v>
      </c>
      <c r="J250" s="49">
        <f t="shared" si="42"/>
        <v>401</v>
      </c>
      <c r="K250" s="49">
        <f t="shared" si="42"/>
        <v>385</v>
      </c>
      <c r="L250" s="49">
        <f t="shared" si="42"/>
        <v>380</v>
      </c>
      <c r="M250" s="49">
        <f t="shared" si="42"/>
        <v>383.5</v>
      </c>
      <c r="N250" s="49">
        <f t="shared" si="42"/>
        <v>746</v>
      </c>
      <c r="O250" s="49">
        <f t="shared" si="38"/>
        <v>5000</v>
      </c>
      <c r="P250" s="56">
        <v>5000</v>
      </c>
    </row>
    <row r="251" spans="1:16" ht="15">
      <c r="A251" s="9"/>
      <c r="B251" s="10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 t="s">
        <v>204</v>
      </c>
      <c r="P251" s="56">
        <f>SUM(P247:P250)</f>
        <v>23000</v>
      </c>
    </row>
    <row r="252" spans="1:16" ht="15">
      <c r="A252" s="9" t="s">
        <v>173</v>
      </c>
      <c r="B252" s="10" t="s">
        <v>174</v>
      </c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55"/>
    </row>
    <row r="253" spans="1:16" ht="15.75" thickBot="1">
      <c r="A253" s="23" t="s">
        <v>38</v>
      </c>
      <c r="B253" s="23" t="s">
        <v>49</v>
      </c>
      <c r="C253" s="49">
        <f aca="true" t="shared" si="43" ref="C253:N256">$P253*C$10/100</f>
        <v>537.5328</v>
      </c>
      <c r="D253" s="49">
        <f t="shared" si="43"/>
        <v>481.53979999999996</v>
      </c>
      <c r="E253" s="49">
        <f t="shared" si="43"/>
        <v>564.7293999999999</v>
      </c>
      <c r="F253" s="49">
        <f t="shared" si="43"/>
        <v>604.7244</v>
      </c>
      <c r="G253" s="49">
        <f t="shared" si="43"/>
        <v>687.1141</v>
      </c>
      <c r="H253" s="49">
        <f t="shared" si="43"/>
        <v>531.1336</v>
      </c>
      <c r="I253" s="49">
        <f t="shared" si="43"/>
        <v>919.885</v>
      </c>
      <c r="J253" s="49">
        <f t="shared" si="43"/>
        <v>641.5197999999999</v>
      </c>
      <c r="K253" s="49">
        <f t="shared" si="43"/>
        <v>615.923</v>
      </c>
      <c r="L253" s="49">
        <f t="shared" si="43"/>
        <v>607.924</v>
      </c>
      <c r="M253" s="49">
        <f t="shared" si="43"/>
        <v>613.5233000000001</v>
      </c>
      <c r="N253" s="49">
        <f t="shared" si="43"/>
        <v>1193.4508</v>
      </c>
      <c r="O253" s="49">
        <f t="shared" si="38"/>
        <v>7999</v>
      </c>
      <c r="P253" s="56">
        <v>7999</v>
      </c>
    </row>
    <row r="254" spans="1:16" ht="15.75" thickBot="1">
      <c r="A254" s="23" t="s">
        <v>35</v>
      </c>
      <c r="B254" s="23" t="s">
        <v>42</v>
      </c>
      <c r="C254" s="49">
        <f t="shared" si="43"/>
        <v>336</v>
      </c>
      <c r="D254" s="49">
        <f t="shared" si="43"/>
        <v>300.99999999999994</v>
      </c>
      <c r="E254" s="49">
        <f t="shared" si="43"/>
        <v>353</v>
      </c>
      <c r="F254" s="49">
        <f t="shared" si="43"/>
        <v>378</v>
      </c>
      <c r="G254" s="49">
        <f t="shared" si="43"/>
        <v>429.5</v>
      </c>
      <c r="H254" s="49">
        <f t="shared" si="43"/>
        <v>332</v>
      </c>
      <c r="I254" s="49">
        <f t="shared" si="43"/>
        <v>575</v>
      </c>
      <c r="J254" s="49">
        <f t="shared" si="43"/>
        <v>401</v>
      </c>
      <c r="K254" s="49">
        <f t="shared" si="43"/>
        <v>385</v>
      </c>
      <c r="L254" s="49">
        <f t="shared" si="43"/>
        <v>380</v>
      </c>
      <c r="M254" s="49">
        <f t="shared" si="43"/>
        <v>383.5</v>
      </c>
      <c r="N254" s="49">
        <f t="shared" si="43"/>
        <v>746</v>
      </c>
      <c r="O254" s="49">
        <f t="shared" si="38"/>
        <v>5000</v>
      </c>
      <c r="P254" s="56">
        <v>5000</v>
      </c>
    </row>
    <row r="255" spans="1:16" ht="17.25" thickBot="1">
      <c r="A255" s="23" t="s">
        <v>54</v>
      </c>
      <c r="B255" s="23" t="s">
        <v>64</v>
      </c>
      <c r="C255" s="49">
        <f t="shared" si="43"/>
        <v>0.0672</v>
      </c>
      <c r="D255" s="49">
        <f t="shared" si="43"/>
        <v>0.0602</v>
      </c>
      <c r="E255" s="49">
        <f t="shared" si="43"/>
        <v>0.0706</v>
      </c>
      <c r="F255" s="49">
        <f t="shared" si="43"/>
        <v>0.0756</v>
      </c>
      <c r="G255" s="49">
        <f t="shared" si="43"/>
        <v>0.0859</v>
      </c>
      <c r="H255" s="49">
        <f t="shared" si="43"/>
        <v>0.0664</v>
      </c>
      <c r="I255" s="49">
        <f t="shared" si="43"/>
        <v>0.115</v>
      </c>
      <c r="J255" s="49">
        <f t="shared" si="43"/>
        <v>0.0802</v>
      </c>
      <c r="K255" s="49">
        <f t="shared" si="43"/>
        <v>0.077</v>
      </c>
      <c r="L255" s="49">
        <f t="shared" si="43"/>
        <v>0.076</v>
      </c>
      <c r="M255" s="49">
        <f t="shared" si="43"/>
        <v>0.0767</v>
      </c>
      <c r="N255" s="49">
        <f t="shared" si="43"/>
        <v>0.1492</v>
      </c>
      <c r="O255" s="49">
        <f t="shared" si="38"/>
        <v>1</v>
      </c>
      <c r="P255" s="56">
        <v>1</v>
      </c>
    </row>
    <row r="256" spans="1:16" ht="17.25" thickBot="1">
      <c r="A256" s="23" t="s">
        <v>36</v>
      </c>
      <c r="B256" s="23" t="s">
        <v>65</v>
      </c>
      <c r="C256" s="49">
        <f t="shared" si="43"/>
        <v>336</v>
      </c>
      <c r="D256" s="49">
        <f t="shared" si="43"/>
        <v>300.99999999999994</v>
      </c>
      <c r="E256" s="49">
        <f t="shared" si="43"/>
        <v>353</v>
      </c>
      <c r="F256" s="49">
        <f t="shared" si="43"/>
        <v>378</v>
      </c>
      <c r="G256" s="49">
        <f t="shared" si="43"/>
        <v>429.5</v>
      </c>
      <c r="H256" s="49">
        <f t="shared" si="43"/>
        <v>332</v>
      </c>
      <c r="I256" s="49">
        <f t="shared" si="43"/>
        <v>575</v>
      </c>
      <c r="J256" s="49">
        <f t="shared" si="43"/>
        <v>401</v>
      </c>
      <c r="K256" s="49">
        <f t="shared" si="43"/>
        <v>385</v>
      </c>
      <c r="L256" s="49">
        <f t="shared" si="43"/>
        <v>380</v>
      </c>
      <c r="M256" s="49">
        <f t="shared" si="43"/>
        <v>383.5</v>
      </c>
      <c r="N256" s="49">
        <f t="shared" si="43"/>
        <v>746</v>
      </c>
      <c r="O256" s="49">
        <f t="shared" si="38"/>
        <v>5000</v>
      </c>
      <c r="P256" s="56">
        <v>5000</v>
      </c>
    </row>
    <row r="257" spans="1:16" ht="17.25" thickBot="1">
      <c r="A257" s="23" t="s">
        <v>37</v>
      </c>
      <c r="B257" s="23" t="s">
        <v>44</v>
      </c>
      <c r="C257" s="49">
        <f aca="true" t="shared" si="44" ref="C257:N257">$P257*C$10/100</f>
        <v>336</v>
      </c>
      <c r="D257" s="49">
        <f t="shared" si="44"/>
        <v>300.99999999999994</v>
      </c>
      <c r="E257" s="49">
        <f t="shared" si="44"/>
        <v>353</v>
      </c>
      <c r="F257" s="49">
        <f t="shared" si="44"/>
        <v>378</v>
      </c>
      <c r="G257" s="49">
        <f t="shared" si="44"/>
        <v>429.5</v>
      </c>
      <c r="H257" s="49">
        <f t="shared" si="44"/>
        <v>332</v>
      </c>
      <c r="I257" s="49">
        <f t="shared" si="44"/>
        <v>575</v>
      </c>
      <c r="J257" s="49">
        <f t="shared" si="44"/>
        <v>401</v>
      </c>
      <c r="K257" s="49">
        <f t="shared" si="44"/>
        <v>385</v>
      </c>
      <c r="L257" s="49">
        <f t="shared" si="44"/>
        <v>380</v>
      </c>
      <c r="M257" s="49">
        <f t="shared" si="44"/>
        <v>383.5</v>
      </c>
      <c r="N257" s="49">
        <f t="shared" si="44"/>
        <v>746</v>
      </c>
      <c r="O257" s="49">
        <f t="shared" si="38"/>
        <v>5000</v>
      </c>
      <c r="P257" s="56">
        <v>5000</v>
      </c>
    </row>
    <row r="258" spans="1:16" ht="15">
      <c r="A258" s="9"/>
      <c r="B258" s="10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 t="s">
        <v>204</v>
      </c>
      <c r="P258" s="56">
        <f>SUM(P253:P257)</f>
        <v>23000</v>
      </c>
    </row>
    <row r="259" spans="1:16" ht="15">
      <c r="A259" s="9" t="s">
        <v>175</v>
      </c>
      <c r="B259" s="10" t="s">
        <v>176</v>
      </c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56"/>
    </row>
    <row r="260" spans="1:16" ht="15.75" thickBot="1">
      <c r="A260" s="23" t="s">
        <v>38</v>
      </c>
      <c r="B260" s="23" t="s">
        <v>49</v>
      </c>
      <c r="C260" s="49">
        <f aca="true" t="shared" si="45" ref="C260:K260">$P260*C$10/100</f>
        <v>336</v>
      </c>
      <c r="D260" s="49">
        <f t="shared" si="45"/>
        <v>300.99999999999994</v>
      </c>
      <c r="E260" s="49">
        <f t="shared" si="45"/>
        <v>353</v>
      </c>
      <c r="F260" s="49">
        <f t="shared" si="45"/>
        <v>378</v>
      </c>
      <c r="G260" s="49">
        <f t="shared" si="45"/>
        <v>429.5</v>
      </c>
      <c r="H260" s="49">
        <f t="shared" si="45"/>
        <v>332</v>
      </c>
      <c r="I260" s="49">
        <f t="shared" si="45"/>
        <v>575</v>
      </c>
      <c r="J260" s="49">
        <f t="shared" si="45"/>
        <v>401</v>
      </c>
      <c r="K260" s="49">
        <f t="shared" si="45"/>
        <v>385</v>
      </c>
      <c r="L260" s="49">
        <f aca="true" t="shared" si="46" ref="C260:N281">$P260*L$10/100</f>
        <v>380</v>
      </c>
      <c r="M260" s="49">
        <f t="shared" si="46"/>
        <v>383.5</v>
      </c>
      <c r="N260" s="49">
        <f t="shared" si="46"/>
        <v>746</v>
      </c>
      <c r="O260" s="49">
        <f t="shared" si="38"/>
        <v>5000</v>
      </c>
      <c r="P260" s="56">
        <v>5000</v>
      </c>
    </row>
    <row r="261" spans="1:16" ht="15.75" thickBot="1">
      <c r="A261" s="23" t="s">
        <v>35</v>
      </c>
      <c r="B261" s="23" t="s">
        <v>42</v>
      </c>
      <c r="C261" s="49">
        <f t="shared" si="46"/>
        <v>336</v>
      </c>
      <c r="D261" s="49">
        <f t="shared" si="46"/>
        <v>300.99999999999994</v>
      </c>
      <c r="E261" s="49">
        <f t="shared" si="46"/>
        <v>353</v>
      </c>
      <c r="F261" s="49">
        <f t="shared" si="46"/>
        <v>378</v>
      </c>
      <c r="G261" s="49">
        <f t="shared" si="46"/>
        <v>429.5</v>
      </c>
      <c r="H261" s="49">
        <f t="shared" si="46"/>
        <v>332</v>
      </c>
      <c r="I261" s="49">
        <f t="shared" si="46"/>
        <v>575</v>
      </c>
      <c r="J261" s="49">
        <f t="shared" si="46"/>
        <v>401</v>
      </c>
      <c r="K261" s="49">
        <f t="shared" si="46"/>
        <v>385</v>
      </c>
      <c r="L261" s="49">
        <f t="shared" si="46"/>
        <v>380</v>
      </c>
      <c r="M261" s="49">
        <f t="shared" si="46"/>
        <v>383.5</v>
      </c>
      <c r="N261" s="49">
        <f t="shared" si="46"/>
        <v>746</v>
      </c>
      <c r="O261" s="49">
        <f t="shared" si="38"/>
        <v>5000</v>
      </c>
      <c r="P261" s="56">
        <v>5000</v>
      </c>
    </row>
    <row r="262" spans="1:16" ht="17.25" thickBot="1">
      <c r="A262" s="23" t="s">
        <v>37</v>
      </c>
      <c r="B262" s="23" t="s">
        <v>44</v>
      </c>
      <c r="C262" s="49">
        <f t="shared" si="46"/>
        <v>134.4</v>
      </c>
      <c r="D262" s="49">
        <f t="shared" si="46"/>
        <v>120.4</v>
      </c>
      <c r="E262" s="49">
        <f t="shared" si="46"/>
        <v>141.2</v>
      </c>
      <c r="F262" s="49">
        <f t="shared" si="46"/>
        <v>151.2</v>
      </c>
      <c r="G262" s="49">
        <f t="shared" si="46"/>
        <v>171.8</v>
      </c>
      <c r="H262" s="49">
        <f t="shared" si="46"/>
        <v>132.8</v>
      </c>
      <c r="I262" s="49">
        <f t="shared" si="46"/>
        <v>230</v>
      </c>
      <c r="J262" s="49">
        <f t="shared" si="46"/>
        <v>160.4</v>
      </c>
      <c r="K262" s="49">
        <f t="shared" si="46"/>
        <v>154</v>
      </c>
      <c r="L262" s="49">
        <f t="shared" si="46"/>
        <v>152</v>
      </c>
      <c r="M262" s="49">
        <f t="shared" si="46"/>
        <v>153.4</v>
      </c>
      <c r="N262" s="49">
        <f t="shared" si="46"/>
        <v>298.4</v>
      </c>
      <c r="O262" s="49">
        <f t="shared" si="38"/>
        <v>2000</v>
      </c>
      <c r="P262" s="56">
        <v>2000</v>
      </c>
    </row>
    <row r="263" spans="1:16" ht="15">
      <c r="A263" s="9"/>
      <c r="B263" s="10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55"/>
    </row>
    <row r="264" spans="1:16" ht="15">
      <c r="A264" s="9" t="s">
        <v>177</v>
      </c>
      <c r="B264" s="10" t="s">
        <v>178</v>
      </c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55"/>
    </row>
    <row r="265" spans="1:16" ht="15.75" thickBot="1">
      <c r="A265" s="23" t="s">
        <v>38</v>
      </c>
      <c r="B265" s="23" t="s">
        <v>49</v>
      </c>
      <c r="C265" s="49">
        <f t="shared" si="46"/>
        <v>672</v>
      </c>
      <c r="D265" s="49">
        <f t="shared" si="46"/>
        <v>601.9999999999999</v>
      </c>
      <c r="E265" s="49">
        <f t="shared" si="46"/>
        <v>706</v>
      </c>
      <c r="F265" s="49">
        <f t="shared" si="46"/>
        <v>756</v>
      </c>
      <c r="G265" s="49">
        <f t="shared" si="46"/>
        <v>859</v>
      </c>
      <c r="H265" s="49">
        <f t="shared" si="46"/>
        <v>664</v>
      </c>
      <c r="I265" s="49">
        <f t="shared" si="46"/>
        <v>1150</v>
      </c>
      <c r="J265" s="49">
        <f t="shared" si="46"/>
        <v>802</v>
      </c>
      <c r="K265" s="49">
        <f t="shared" si="46"/>
        <v>770</v>
      </c>
      <c r="L265" s="49">
        <f t="shared" si="46"/>
        <v>760</v>
      </c>
      <c r="M265" s="49">
        <f t="shared" si="46"/>
        <v>767</v>
      </c>
      <c r="N265" s="49">
        <f t="shared" si="46"/>
        <v>1492</v>
      </c>
      <c r="O265" s="49">
        <f t="shared" si="38"/>
        <v>10000</v>
      </c>
      <c r="P265" s="56">
        <v>10000</v>
      </c>
    </row>
    <row r="266" spans="1:16" ht="15.75" thickBot="1">
      <c r="A266" s="23" t="s">
        <v>35</v>
      </c>
      <c r="B266" s="23" t="s">
        <v>42</v>
      </c>
      <c r="C266" s="49">
        <f t="shared" si="46"/>
        <v>2688</v>
      </c>
      <c r="D266" s="49">
        <f t="shared" si="46"/>
        <v>2407.9999999999995</v>
      </c>
      <c r="E266" s="49">
        <f t="shared" si="46"/>
        <v>2824</v>
      </c>
      <c r="F266" s="49">
        <f t="shared" si="46"/>
        <v>3024</v>
      </c>
      <c r="G266" s="49">
        <f t="shared" si="46"/>
        <v>3436</v>
      </c>
      <c r="H266" s="49">
        <f t="shared" si="46"/>
        <v>2656</v>
      </c>
      <c r="I266" s="49">
        <f t="shared" si="46"/>
        <v>4600</v>
      </c>
      <c r="J266" s="49">
        <f t="shared" si="46"/>
        <v>3208</v>
      </c>
      <c r="K266" s="49">
        <f t="shared" si="46"/>
        <v>3080</v>
      </c>
      <c r="L266" s="49">
        <f t="shared" si="46"/>
        <v>3040</v>
      </c>
      <c r="M266" s="49">
        <f t="shared" si="46"/>
        <v>3068</v>
      </c>
      <c r="N266" s="49">
        <f t="shared" si="46"/>
        <v>5968</v>
      </c>
      <c r="O266" s="49">
        <f t="shared" si="38"/>
        <v>40000</v>
      </c>
      <c r="P266" s="56">
        <v>40000</v>
      </c>
    </row>
    <row r="267" spans="1:16" ht="17.25" thickBot="1">
      <c r="A267" s="23" t="s">
        <v>36</v>
      </c>
      <c r="B267" s="23" t="s">
        <v>65</v>
      </c>
      <c r="C267" s="49">
        <f t="shared" si="46"/>
        <v>1344</v>
      </c>
      <c r="D267" s="49">
        <f t="shared" si="46"/>
        <v>1203.9999999999998</v>
      </c>
      <c r="E267" s="49">
        <f t="shared" si="46"/>
        <v>1412</v>
      </c>
      <c r="F267" s="49">
        <f t="shared" si="46"/>
        <v>1512</v>
      </c>
      <c r="G267" s="49">
        <f t="shared" si="46"/>
        <v>1718</v>
      </c>
      <c r="H267" s="49">
        <f t="shared" si="46"/>
        <v>1328</v>
      </c>
      <c r="I267" s="49">
        <f t="shared" si="46"/>
        <v>2300</v>
      </c>
      <c r="J267" s="49">
        <f t="shared" si="46"/>
        <v>1604</v>
      </c>
      <c r="K267" s="49">
        <f t="shared" si="46"/>
        <v>1540</v>
      </c>
      <c r="L267" s="49">
        <f t="shared" si="46"/>
        <v>1520</v>
      </c>
      <c r="M267" s="49">
        <f t="shared" si="46"/>
        <v>1534</v>
      </c>
      <c r="N267" s="49">
        <f t="shared" si="46"/>
        <v>2984</v>
      </c>
      <c r="O267" s="49">
        <f t="shared" si="38"/>
        <v>20000</v>
      </c>
      <c r="P267" s="56">
        <v>20000</v>
      </c>
    </row>
    <row r="268" spans="1:16" ht="15">
      <c r="A268" s="9"/>
      <c r="B268" s="10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55"/>
    </row>
    <row r="269" spans="1:16" ht="15">
      <c r="A269" s="9" t="s">
        <v>179</v>
      </c>
      <c r="B269" s="10" t="s">
        <v>182</v>
      </c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55"/>
    </row>
    <row r="270" spans="1:16" ht="15.75" thickBot="1">
      <c r="A270" s="23" t="s">
        <v>35</v>
      </c>
      <c r="B270" s="23" t="s">
        <v>42</v>
      </c>
      <c r="C270" s="49">
        <f t="shared" si="46"/>
        <v>1008</v>
      </c>
      <c r="D270" s="49">
        <f t="shared" si="46"/>
        <v>903</v>
      </c>
      <c r="E270" s="49">
        <f t="shared" si="46"/>
        <v>1059</v>
      </c>
      <c r="F270" s="49">
        <f t="shared" si="46"/>
        <v>1134</v>
      </c>
      <c r="G270" s="49">
        <f t="shared" si="46"/>
        <v>1288.5</v>
      </c>
      <c r="H270" s="49">
        <f t="shared" si="46"/>
        <v>996</v>
      </c>
      <c r="I270" s="49">
        <f t="shared" si="46"/>
        <v>1725</v>
      </c>
      <c r="J270" s="49">
        <f t="shared" si="46"/>
        <v>1203</v>
      </c>
      <c r="K270" s="49">
        <f t="shared" si="46"/>
        <v>1155</v>
      </c>
      <c r="L270" s="49">
        <f t="shared" si="46"/>
        <v>1140</v>
      </c>
      <c r="M270" s="49">
        <f t="shared" si="46"/>
        <v>1150.5</v>
      </c>
      <c r="N270" s="49">
        <f t="shared" si="46"/>
        <v>2238</v>
      </c>
      <c r="O270" s="49">
        <f t="shared" si="38"/>
        <v>15000</v>
      </c>
      <c r="P270" s="56">
        <v>15000</v>
      </c>
    </row>
    <row r="271" spans="1:16" ht="15">
      <c r="A271" s="9"/>
      <c r="B271" s="10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55"/>
    </row>
    <row r="272" spans="1:16" ht="15">
      <c r="A272" s="9" t="s">
        <v>180</v>
      </c>
      <c r="B272" s="10" t="s">
        <v>181</v>
      </c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55"/>
    </row>
    <row r="273" spans="1:16" ht="15.75" thickBot="1">
      <c r="A273" s="23" t="s">
        <v>35</v>
      </c>
      <c r="B273" s="23" t="s">
        <v>42</v>
      </c>
      <c r="C273" s="49">
        <f t="shared" si="46"/>
        <v>3360</v>
      </c>
      <c r="D273" s="49">
        <f t="shared" si="46"/>
        <v>3010</v>
      </c>
      <c r="E273" s="49">
        <f t="shared" si="46"/>
        <v>3530</v>
      </c>
      <c r="F273" s="49">
        <f t="shared" si="46"/>
        <v>3780</v>
      </c>
      <c r="G273" s="49">
        <f t="shared" si="46"/>
        <v>4295</v>
      </c>
      <c r="H273" s="49">
        <f t="shared" si="46"/>
        <v>3320</v>
      </c>
      <c r="I273" s="49">
        <f t="shared" si="46"/>
        <v>5750</v>
      </c>
      <c r="J273" s="49">
        <f t="shared" si="46"/>
        <v>4010</v>
      </c>
      <c r="K273" s="49">
        <f t="shared" si="46"/>
        <v>3850</v>
      </c>
      <c r="L273" s="49">
        <f t="shared" si="46"/>
        <v>3800</v>
      </c>
      <c r="M273" s="49">
        <f t="shared" si="46"/>
        <v>3835</v>
      </c>
      <c r="N273" s="49">
        <f t="shared" si="46"/>
        <v>7460</v>
      </c>
      <c r="O273" s="49">
        <f t="shared" si="38"/>
        <v>50000</v>
      </c>
      <c r="P273" s="56">
        <v>50000</v>
      </c>
    </row>
    <row r="274" spans="1:16" ht="15">
      <c r="A274" s="9"/>
      <c r="B274" s="10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55"/>
    </row>
    <row r="275" spans="1:16" ht="15">
      <c r="A275" s="9" t="s">
        <v>183</v>
      </c>
      <c r="B275" s="10" t="s">
        <v>184</v>
      </c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55"/>
    </row>
    <row r="276" spans="1:16" ht="17.25" thickBot="1">
      <c r="A276" s="23" t="s">
        <v>36</v>
      </c>
      <c r="B276" s="23" t="s">
        <v>65</v>
      </c>
      <c r="C276" s="49">
        <f t="shared" si="46"/>
        <v>18144</v>
      </c>
      <c r="D276" s="49">
        <f t="shared" si="46"/>
        <v>16254</v>
      </c>
      <c r="E276" s="49">
        <f t="shared" si="46"/>
        <v>19062</v>
      </c>
      <c r="F276" s="49">
        <f t="shared" si="46"/>
        <v>20412</v>
      </c>
      <c r="G276" s="49">
        <f t="shared" si="46"/>
        <v>23193</v>
      </c>
      <c r="H276" s="49">
        <f t="shared" si="46"/>
        <v>17928</v>
      </c>
      <c r="I276" s="49">
        <f t="shared" si="46"/>
        <v>31050</v>
      </c>
      <c r="J276" s="49">
        <f t="shared" si="46"/>
        <v>21654</v>
      </c>
      <c r="K276" s="49">
        <f t="shared" si="46"/>
        <v>20790</v>
      </c>
      <c r="L276" s="49">
        <f t="shared" si="46"/>
        <v>20520</v>
      </c>
      <c r="M276" s="49">
        <f t="shared" si="46"/>
        <v>20709</v>
      </c>
      <c r="N276" s="49">
        <f t="shared" si="46"/>
        <v>40284</v>
      </c>
      <c r="O276" s="49">
        <f t="shared" si="38"/>
        <v>270000</v>
      </c>
      <c r="P276" s="56">
        <v>270000</v>
      </c>
    </row>
    <row r="277" spans="1:16" ht="15">
      <c r="A277" s="9"/>
      <c r="B277" s="10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55"/>
    </row>
    <row r="278" spans="1:16" ht="15">
      <c r="A278" s="9" t="s">
        <v>185</v>
      </c>
      <c r="B278" s="10" t="s">
        <v>186</v>
      </c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55"/>
    </row>
    <row r="279" spans="1:16" ht="15.75" thickBot="1">
      <c r="A279" s="23" t="s">
        <v>38</v>
      </c>
      <c r="B279" s="23" t="s">
        <v>49</v>
      </c>
      <c r="C279" s="49">
        <f t="shared" si="46"/>
        <v>672</v>
      </c>
      <c r="D279" s="49">
        <f t="shared" si="46"/>
        <v>601.9999999999999</v>
      </c>
      <c r="E279" s="49">
        <f t="shared" si="46"/>
        <v>706</v>
      </c>
      <c r="F279" s="49">
        <f t="shared" si="46"/>
        <v>756</v>
      </c>
      <c r="G279" s="49">
        <f t="shared" si="46"/>
        <v>859</v>
      </c>
      <c r="H279" s="49">
        <f t="shared" si="46"/>
        <v>664</v>
      </c>
      <c r="I279" s="49">
        <f t="shared" si="46"/>
        <v>1150</v>
      </c>
      <c r="J279" s="49">
        <f t="shared" si="46"/>
        <v>802</v>
      </c>
      <c r="K279" s="49">
        <f t="shared" si="46"/>
        <v>770</v>
      </c>
      <c r="L279" s="49">
        <f t="shared" si="46"/>
        <v>760</v>
      </c>
      <c r="M279" s="49">
        <f t="shared" si="46"/>
        <v>767</v>
      </c>
      <c r="N279" s="49">
        <f t="shared" si="46"/>
        <v>1492</v>
      </c>
      <c r="O279" s="49">
        <f t="shared" si="38"/>
        <v>10000</v>
      </c>
      <c r="P279" s="56">
        <v>10000</v>
      </c>
    </row>
    <row r="280" spans="1:16" ht="15.75" thickBot="1">
      <c r="A280" s="23" t="s">
        <v>35</v>
      </c>
      <c r="B280" s="23" t="s">
        <v>42</v>
      </c>
      <c r="C280" s="49">
        <f t="shared" si="46"/>
        <v>1008</v>
      </c>
      <c r="D280" s="49">
        <f t="shared" si="46"/>
        <v>903</v>
      </c>
      <c r="E280" s="49">
        <f t="shared" si="46"/>
        <v>1059</v>
      </c>
      <c r="F280" s="49">
        <f t="shared" si="46"/>
        <v>1134</v>
      </c>
      <c r="G280" s="49">
        <f t="shared" si="46"/>
        <v>1288.5</v>
      </c>
      <c r="H280" s="49">
        <f t="shared" si="46"/>
        <v>996</v>
      </c>
      <c r="I280" s="49">
        <f t="shared" si="46"/>
        <v>1725</v>
      </c>
      <c r="J280" s="49">
        <f t="shared" si="46"/>
        <v>1203</v>
      </c>
      <c r="K280" s="49">
        <f t="shared" si="46"/>
        <v>1155</v>
      </c>
      <c r="L280" s="49">
        <f t="shared" si="46"/>
        <v>1140</v>
      </c>
      <c r="M280" s="49">
        <f t="shared" si="46"/>
        <v>1150.5</v>
      </c>
      <c r="N280" s="49">
        <f t="shared" si="46"/>
        <v>2238</v>
      </c>
      <c r="O280" s="49">
        <f t="shared" si="38"/>
        <v>15000</v>
      </c>
      <c r="P280" s="56">
        <v>15000</v>
      </c>
    </row>
    <row r="281" spans="1:16" ht="17.25" thickBot="1">
      <c r="A281" s="23" t="s">
        <v>36</v>
      </c>
      <c r="B281" s="23" t="s">
        <v>65</v>
      </c>
      <c r="C281" s="49">
        <f t="shared" si="46"/>
        <v>336</v>
      </c>
      <c r="D281" s="49">
        <f t="shared" si="46"/>
        <v>300.99999999999994</v>
      </c>
      <c r="E281" s="49">
        <f t="shared" si="46"/>
        <v>353</v>
      </c>
      <c r="F281" s="49">
        <f t="shared" si="46"/>
        <v>378</v>
      </c>
      <c r="G281" s="49">
        <f t="shared" si="46"/>
        <v>429.5</v>
      </c>
      <c r="H281" s="49">
        <f t="shared" si="46"/>
        <v>332</v>
      </c>
      <c r="I281" s="49">
        <f t="shared" si="46"/>
        <v>575</v>
      </c>
      <c r="J281" s="49">
        <f t="shared" si="46"/>
        <v>401</v>
      </c>
      <c r="K281" s="49">
        <f t="shared" si="46"/>
        <v>385</v>
      </c>
      <c r="L281" s="49">
        <f t="shared" si="46"/>
        <v>380</v>
      </c>
      <c r="M281" s="49">
        <f t="shared" si="46"/>
        <v>383.5</v>
      </c>
      <c r="N281" s="49">
        <f t="shared" si="46"/>
        <v>746</v>
      </c>
      <c r="O281" s="49">
        <f t="shared" si="38"/>
        <v>5000</v>
      </c>
      <c r="P281" s="56">
        <v>5000</v>
      </c>
    </row>
    <row r="282" spans="1:16" ht="17.25" thickBot="1">
      <c r="A282" s="23" t="s">
        <v>37</v>
      </c>
      <c r="B282" s="23" t="s">
        <v>44</v>
      </c>
      <c r="C282" s="49">
        <f aca="true" t="shared" si="47" ref="C282:N303">$P282*C$10/100</f>
        <v>672</v>
      </c>
      <c r="D282" s="49">
        <f t="shared" si="47"/>
        <v>601.9999999999999</v>
      </c>
      <c r="E282" s="49">
        <f t="shared" si="47"/>
        <v>706</v>
      </c>
      <c r="F282" s="49">
        <f t="shared" si="47"/>
        <v>756</v>
      </c>
      <c r="G282" s="49">
        <f t="shared" si="47"/>
        <v>859</v>
      </c>
      <c r="H282" s="49">
        <f t="shared" si="47"/>
        <v>664</v>
      </c>
      <c r="I282" s="49">
        <f t="shared" si="47"/>
        <v>1150</v>
      </c>
      <c r="J282" s="49">
        <f t="shared" si="47"/>
        <v>802</v>
      </c>
      <c r="K282" s="49">
        <f t="shared" si="47"/>
        <v>770</v>
      </c>
      <c r="L282" s="49">
        <f t="shared" si="47"/>
        <v>760</v>
      </c>
      <c r="M282" s="49">
        <f t="shared" si="47"/>
        <v>767</v>
      </c>
      <c r="N282" s="49">
        <f t="shared" si="47"/>
        <v>1492</v>
      </c>
      <c r="O282" s="49">
        <f t="shared" si="38"/>
        <v>10000</v>
      </c>
      <c r="P282" s="56">
        <v>10000</v>
      </c>
    </row>
    <row r="283" spans="1:16" ht="15">
      <c r="A283" s="9"/>
      <c r="B283" s="10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55"/>
    </row>
    <row r="284" spans="1:16" ht="15">
      <c r="A284" s="12" t="s">
        <v>187</v>
      </c>
      <c r="B284" s="37" t="s">
        <v>188</v>
      </c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58"/>
    </row>
    <row r="285" spans="1:16" ht="15.75" thickBot="1">
      <c r="A285" s="23" t="s">
        <v>35</v>
      </c>
      <c r="B285" s="23" t="s">
        <v>42</v>
      </c>
      <c r="C285" s="49">
        <f t="shared" si="47"/>
        <v>2352</v>
      </c>
      <c r="D285" s="49">
        <f t="shared" si="47"/>
        <v>2106.9999999999995</v>
      </c>
      <c r="E285" s="49">
        <f t="shared" si="47"/>
        <v>2471</v>
      </c>
      <c r="F285" s="49">
        <f t="shared" si="47"/>
        <v>2646</v>
      </c>
      <c r="G285" s="49">
        <f t="shared" si="47"/>
        <v>3006.5</v>
      </c>
      <c r="H285" s="49">
        <f t="shared" si="47"/>
        <v>2324</v>
      </c>
      <c r="I285" s="49">
        <f t="shared" si="47"/>
        <v>4025</v>
      </c>
      <c r="J285" s="49">
        <f t="shared" si="47"/>
        <v>2807</v>
      </c>
      <c r="K285" s="49">
        <f t="shared" si="47"/>
        <v>2695</v>
      </c>
      <c r="L285" s="49">
        <f t="shared" si="47"/>
        <v>2660</v>
      </c>
      <c r="M285" s="49">
        <f t="shared" si="47"/>
        <v>2684.5</v>
      </c>
      <c r="N285" s="49">
        <f t="shared" si="47"/>
        <v>5222</v>
      </c>
      <c r="O285" s="49">
        <f aca="true" t="shared" si="48" ref="O285:O328">$P285*O$10/100</f>
        <v>35000</v>
      </c>
      <c r="P285" s="59">
        <v>35000</v>
      </c>
    </row>
    <row r="286" spans="1:16" ht="15">
      <c r="A286" s="9"/>
      <c r="B286" s="13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59"/>
    </row>
    <row r="287" spans="1:16" ht="15">
      <c r="A287" s="9" t="s">
        <v>189</v>
      </c>
      <c r="B287" s="37" t="s">
        <v>190</v>
      </c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59"/>
    </row>
    <row r="288" spans="1:16" ht="15">
      <c r="A288" s="24" t="s">
        <v>111</v>
      </c>
      <c r="B288" s="25" t="s">
        <v>116</v>
      </c>
      <c r="C288" s="49">
        <f t="shared" si="47"/>
        <v>19488</v>
      </c>
      <c r="D288" s="49">
        <f t="shared" si="47"/>
        <v>17457.999999999996</v>
      </c>
      <c r="E288" s="49">
        <f t="shared" si="47"/>
        <v>20474</v>
      </c>
      <c r="F288" s="49">
        <f t="shared" si="47"/>
        <v>21924</v>
      </c>
      <c r="G288" s="49">
        <f t="shared" si="47"/>
        <v>24911</v>
      </c>
      <c r="H288" s="49">
        <f t="shared" si="47"/>
        <v>19256</v>
      </c>
      <c r="I288" s="49">
        <f t="shared" si="47"/>
        <v>33350</v>
      </c>
      <c r="J288" s="49">
        <f t="shared" si="47"/>
        <v>23258</v>
      </c>
      <c r="K288" s="49">
        <f t="shared" si="47"/>
        <v>22330</v>
      </c>
      <c r="L288" s="49">
        <f t="shared" si="47"/>
        <v>22040</v>
      </c>
      <c r="M288" s="49">
        <f t="shared" si="47"/>
        <v>22243</v>
      </c>
      <c r="N288" s="49">
        <f t="shared" si="47"/>
        <v>43268</v>
      </c>
      <c r="O288" s="49">
        <f t="shared" si="48"/>
        <v>290000</v>
      </c>
      <c r="P288" s="59">
        <v>290000</v>
      </c>
    </row>
    <row r="289" spans="1:16" ht="15">
      <c r="A289" s="24" t="s">
        <v>112</v>
      </c>
      <c r="B289" s="25" t="s">
        <v>41</v>
      </c>
      <c r="C289" s="49">
        <f t="shared" si="47"/>
        <v>1948.8</v>
      </c>
      <c r="D289" s="49">
        <f t="shared" si="47"/>
        <v>1745.8</v>
      </c>
      <c r="E289" s="49">
        <f t="shared" si="47"/>
        <v>2047.4</v>
      </c>
      <c r="F289" s="49">
        <f t="shared" si="47"/>
        <v>2192.4</v>
      </c>
      <c r="G289" s="49">
        <f t="shared" si="47"/>
        <v>2491.1</v>
      </c>
      <c r="H289" s="49">
        <f t="shared" si="47"/>
        <v>1925.6</v>
      </c>
      <c r="I289" s="49">
        <f t="shared" si="47"/>
        <v>3335</v>
      </c>
      <c r="J289" s="49">
        <f t="shared" si="47"/>
        <v>2325.8</v>
      </c>
      <c r="K289" s="49">
        <f t="shared" si="47"/>
        <v>2233</v>
      </c>
      <c r="L289" s="49">
        <f t="shared" si="47"/>
        <v>2204</v>
      </c>
      <c r="M289" s="49">
        <f t="shared" si="47"/>
        <v>2224.3</v>
      </c>
      <c r="N289" s="49">
        <f t="shared" si="47"/>
        <v>4326.8</v>
      </c>
      <c r="O289" s="49">
        <f t="shared" si="48"/>
        <v>29000</v>
      </c>
      <c r="P289" s="59">
        <v>29000</v>
      </c>
    </row>
    <row r="290" spans="1:16" ht="15">
      <c r="A290" s="24" t="s">
        <v>75</v>
      </c>
      <c r="B290" s="25" t="s">
        <v>41</v>
      </c>
      <c r="C290" s="49">
        <f t="shared" si="47"/>
        <v>672</v>
      </c>
      <c r="D290" s="49">
        <f t="shared" si="47"/>
        <v>601.9999999999999</v>
      </c>
      <c r="E290" s="49">
        <f t="shared" si="47"/>
        <v>706</v>
      </c>
      <c r="F290" s="49">
        <f t="shared" si="47"/>
        <v>756</v>
      </c>
      <c r="G290" s="49">
        <f t="shared" si="47"/>
        <v>859</v>
      </c>
      <c r="H290" s="49">
        <f t="shared" si="47"/>
        <v>664</v>
      </c>
      <c r="I290" s="49">
        <f t="shared" si="47"/>
        <v>1150</v>
      </c>
      <c r="J290" s="49">
        <f t="shared" si="47"/>
        <v>802</v>
      </c>
      <c r="K290" s="49">
        <f t="shared" si="47"/>
        <v>770</v>
      </c>
      <c r="L290" s="49">
        <f t="shared" si="47"/>
        <v>760</v>
      </c>
      <c r="M290" s="49">
        <f t="shared" si="47"/>
        <v>767</v>
      </c>
      <c r="N290" s="49">
        <f t="shared" si="47"/>
        <v>1492</v>
      </c>
      <c r="O290" s="49">
        <f t="shared" si="48"/>
        <v>10000</v>
      </c>
      <c r="P290" s="59">
        <v>10000</v>
      </c>
    </row>
    <row r="291" spans="1:16" ht="15">
      <c r="A291" s="24"/>
      <c r="B291" s="25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59"/>
    </row>
    <row r="292" spans="1:16" ht="15">
      <c r="A292" s="20" t="s">
        <v>191</v>
      </c>
      <c r="B292" s="21" t="s">
        <v>192</v>
      </c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59"/>
    </row>
    <row r="293" spans="1:16" ht="15">
      <c r="A293" s="24" t="s">
        <v>111</v>
      </c>
      <c r="B293" s="25" t="s">
        <v>116</v>
      </c>
      <c r="C293" s="49">
        <f t="shared" si="47"/>
        <v>10080</v>
      </c>
      <c r="D293" s="49">
        <f t="shared" si="47"/>
        <v>9029.999999999998</v>
      </c>
      <c r="E293" s="49">
        <f t="shared" si="47"/>
        <v>10590</v>
      </c>
      <c r="F293" s="49">
        <f t="shared" si="47"/>
        <v>11340</v>
      </c>
      <c r="G293" s="49">
        <f t="shared" si="47"/>
        <v>12885</v>
      </c>
      <c r="H293" s="49">
        <f t="shared" si="47"/>
        <v>9960</v>
      </c>
      <c r="I293" s="49">
        <f t="shared" si="47"/>
        <v>17250</v>
      </c>
      <c r="J293" s="49">
        <f t="shared" si="47"/>
        <v>12030</v>
      </c>
      <c r="K293" s="49">
        <f t="shared" si="47"/>
        <v>11550</v>
      </c>
      <c r="L293" s="49">
        <f t="shared" si="47"/>
        <v>11400</v>
      </c>
      <c r="M293" s="49">
        <f t="shared" si="47"/>
        <v>11505</v>
      </c>
      <c r="N293" s="49">
        <f t="shared" si="47"/>
        <v>22380</v>
      </c>
      <c r="O293" s="49">
        <f t="shared" si="48"/>
        <v>150000</v>
      </c>
      <c r="P293" s="59">
        <v>150000</v>
      </c>
    </row>
    <row r="294" spans="1:16" ht="15">
      <c r="A294" s="24" t="s">
        <v>112</v>
      </c>
      <c r="B294" s="25" t="s">
        <v>41</v>
      </c>
      <c r="C294" s="49">
        <f t="shared" si="47"/>
        <v>1008</v>
      </c>
      <c r="D294" s="49">
        <f t="shared" si="47"/>
        <v>903</v>
      </c>
      <c r="E294" s="49">
        <f t="shared" si="47"/>
        <v>1059</v>
      </c>
      <c r="F294" s="49">
        <f t="shared" si="47"/>
        <v>1134</v>
      </c>
      <c r="G294" s="49">
        <f t="shared" si="47"/>
        <v>1288.5</v>
      </c>
      <c r="H294" s="49">
        <f t="shared" si="47"/>
        <v>996</v>
      </c>
      <c r="I294" s="49">
        <f t="shared" si="47"/>
        <v>1725</v>
      </c>
      <c r="J294" s="49">
        <f t="shared" si="47"/>
        <v>1203</v>
      </c>
      <c r="K294" s="49">
        <f t="shared" si="47"/>
        <v>1155</v>
      </c>
      <c r="L294" s="49">
        <f t="shared" si="47"/>
        <v>1140</v>
      </c>
      <c r="M294" s="49">
        <f t="shared" si="47"/>
        <v>1150.5</v>
      </c>
      <c r="N294" s="49">
        <f t="shared" si="47"/>
        <v>2238</v>
      </c>
      <c r="O294" s="49">
        <f t="shared" si="48"/>
        <v>15000</v>
      </c>
      <c r="P294" s="59">
        <v>15000</v>
      </c>
    </row>
    <row r="295" spans="1:16" ht="15">
      <c r="A295" s="24" t="s">
        <v>75</v>
      </c>
      <c r="B295" s="25" t="s">
        <v>41</v>
      </c>
      <c r="C295" s="49">
        <f t="shared" si="47"/>
        <v>672</v>
      </c>
      <c r="D295" s="49">
        <f t="shared" si="47"/>
        <v>601.9999999999999</v>
      </c>
      <c r="E295" s="49">
        <f t="shared" si="47"/>
        <v>706</v>
      </c>
      <c r="F295" s="49">
        <f t="shared" si="47"/>
        <v>756</v>
      </c>
      <c r="G295" s="49">
        <f t="shared" si="47"/>
        <v>859</v>
      </c>
      <c r="H295" s="49">
        <f t="shared" si="47"/>
        <v>664</v>
      </c>
      <c r="I295" s="49">
        <f t="shared" si="47"/>
        <v>1150</v>
      </c>
      <c r="J295" s="49">
        <f t="shared" si="47"/>
        <v>802</v>
      </c>
      <c r="K295" s="49">
        <f t="shared" si="47"/>
        <v>770</v>
      </c>
      <c r="L295" s="49">
        <f t="shared" si="47"/>
        <v>760</v>
      </c>
      <c r="M295" s="49">
        <f t="shared" si="47"/>
        <v>767</v>
      </c>
      <c r="N295" s="49">
        <f t="shared" si="47"/>
        <v>1492</v>
      </c>
      <c r="O295" s="49">
        <f t="shared" si="48"/>
        <v>10000</v>
      </c>
      <c r="P295" s="59">
        <v>10000</v>
      </c>
    </row>
    <row r="296" spans="1:16" ht="15.75" thickBot="1">
      <c r="A296" s="23" t="s">
        <v>38</v>
      </c>
      <c r="B296" s="23" t="s">
        <v>49</v>
      </c>
      <c r="C296" s="49">
        <f t="shared" si="47"/>
        <v>403.2</v>
      </c>
      <c r="D296" s="49">
        <f t="shared" si="47"/>
        <v>361.2</v>
      </c>
      <c r="E296" s="49">
        <f t="shared" si="47"/>
        <v>423.6</v>
      </c>
      <c r="F296" s="49">
        <f t="shared" si="47"/>
        <v>453.6</v>
      </c>
      <c r="G296" s="49">
        <f t="shared" si="47"/>
        <v>515.4</v>
      </c>
      <c r="H296" s="49">
        <f t="shared" si="47"/>
        <v>398.4</v>
      </c>
      <c r="I296" s="49">
        <f t="shared" si="47"/>
        <v>690</v>
      </c>
      <c r="J296" s="49">
        <f t="shared" si="47"/>
        <v>481.2</v>
      </c>
      <c r="K296" s="49">
        <f t="shared" si="47"/>
        <v>462</v>
      </c>
      <c r="L296" s="49">
        <f t="shared" si="47"/>
        <v>456</v>
      </c>
      <c r="M296" s="49">
        <f t="shared" si="47"/>
        <v>460.2</v>
      </c>
      <c r="N296" s="49">
        <f t="shared" si="47"/>
        <v>895.2</v>
      </c>
      <c r="O296" s="49">
        <f t="shared" si="48"/>
        <v>6000</v>
      </c>
      <c r="P296" s="59">
        <v>6000</v>
      </c>
    </row>
    <row r="297" spans="1:16" ht="15.75" thickBot="1">
      <c r="A297" s="23" t="s">
        <v>35</v>
      </c>
      <c r="B297" s="23" t="s">
        <v>42</v>
      </c>
      <c r="C297" s="49">
        <f t="shared" si="47"/>
        <v>2016</v>
      </c>
      <c r="D297" s="49">
        <f t="shared" si="47"/>
        <v>1806</v>
      </c>
      <c r="E297" s="49">
        <f t="shared" si="47"/>
        <v>2118</v>
      </c>
      <c r="F297" s="49">
        <f t="shared" si="47"/>
        <v>2268</v>
      </c>
      <c r="G297" s="49">
        <f t="shared" si="47"/>
        <v>2577</v>
      </c>
      <c r="H297" s="49">
        <f t="shared" si="47"/>
        <v>1992</v>
      </c>
      <c r="I297" s="49">
        <f t="shared" si="47"/>
        <v>3450</v>
      </c>
      <c r="J297" s="49">
        <f t="shared" si="47"/>
        <v>2406</v>
      </c>
      <c r="K297" s="49">
        <f t="shared" si="47"/>
        <v>2310</v>
      </c>
      <c r="L297" s="49">
        <f t="shared" si="47"/>
        <v>2280</v>
      </c>
      <c r="M297" s="49">
        <f t="shared" si="47"/>
        <v>2301</v>
      </c>
      <c r="N297" s="49">
        <f t="shared" si="47"/>
        <v>4476</v>
      </c>
      <c r="O297" s="49">
        <f t="shared" si="48"/>
        <v>30000</v>
      </c>
      <c r="P297" s="59">
        <v>30000</v>
      </c>
    </row>
    <row r="298" spans="1:16" ht="17.25" thickBot="1">
      <c r="A298" s="23" t="s">
        <v>36</v>
      </c>
      <c r="B298" s="23" t="s">
        <v>65</v>
      </c>
      <c r="C298" s="49">
        <f t="shared" si="47"/>
        <v>2016</v>
      </c>
      <c r="D298" s="49">
        <f t="shared" si="47"/>
        <v>1806</v>
      </c>
      <c r="E298" s="49">
        <f t="shared" si="47"/>
        <v>2118</v>
      </c>
      <c r="F298" s="49">
        <f t="shared" si="47"/>
        <v>2268</v>
      </c>
      <c r="G298" s="49">
        <f t="shared" si="47"/>
        <v>2577</v>
      </c>
      <c r="H298" s="49">
        <f t="shared" si="47"/>
        <v>1992</v>
      </c>
      <c r="I298" s="49">
        <f t="shared" si="47"/>
        <v>3450</v>
      </c>
      <c r="J298" s="49">
        <f t="shared" si="47"/>
        <v>2406</v>
      </c>
      <c r="K298" s="49">
        <f t="shared" si="47"/>
        <v>2310</v>
      </c>
      <c r="L298" s="49">
        <f t="shared" si="47"/>
        <v>2280</v>
      </c>
      <c r="M298" s="49">
        <f t="shared" si="47"/>
        <v>2301</v>
      </c>
      <c r="N298" s="49">
        <f t="shared" si="47"/>
        <v>4476</v>
      </c>
      <c r="O298" s="49">
        <f t="shared" si="48"/>
        <v>30000</v>
      </c>
      <c r="P298" s="59">
        <v>30000</v>
      </c>
    </row>
    <row r="299" spans="1:16" ht="17.25" thickBot="1">
      <c r="A299" s="23" t="s">
        <v>37</v>
      </c>
      <c r="B299" s="23" t="s">
        <v>44</v>
      </c>
      <c r="C299" s="49">
        <f t="shared" si="47"/>
        <v>336</v>
      </c>
      <c r="D299" s="49">
        <f t="shared" si="47"/>
        <v>300.99999999999994</v>
      </c>
      <c r="E299" s="49">
        <f t="shared" si="47"/>
        <v>353</v>
      </c>
      <c r="F299" s="49">
        <f t="shared" si="47"/>
        <v>378</v>
      </c>
      <c r="G299" s="49">
        <f t="shared" si="47"/>
        <v>429.5</v>
      </c>
      <c r="H299" s="49">
        <f t="shared" si="47"/>
        <v>332</v>
      </c>
      <c r="I299" s="49">
        <f t="shared" si="47"/>
        <v>575</v>
      </c>
      <c r="J299" s="49">
        <f t="shared" si="47"/>
        <v>401</v>
      </c>
      <c r="K299" s="49">
        <f t="shared" si="47"/>
        <v>385</v>
      </c>
      <c r="L299" s="49">
        <f t="shared" si="47"/>
        <v>380</v>
      </c>
      <c r="M299" s="49">
        <f t="shared" si="47"/>
        <v>383.5</v>
      </c>
      <c r="N299" s="49">
        <f t="shared" si="47"/>
        <v>746</v>
      </c>
      <c r="O299" s="49">
        <f t="shared" si="48"/>
        <v>5000</v>
      </c>
      <c r="P299" s="59">
        <v>5000</v>
      </c>
    </row>
    <row r="300" spans="1:16" ht="15">
      <c r="A300" s="24"/>
      <c r="B300" s="25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59"/>
    </row>
    <row r="301" spans="1:16" ht="15">
      <c r="A301" s="20" t="s">
        <v>193</v>
      </c>
      <c r="B301" s="21" t="s">
        <v>194</v>
      </c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59"/>
    </row>
    <row r="302" spans="1:16" ht="15.75" thickBot="1">
      <c r="A302" s="23" t="s">
        <v>38</v>
      </c>
      <c r="B302" s="23" t="s">
        <v>49</v>
      </c>
      <c r="C302" s="49">
        <f t="shared" si="47"/>
        <v>672</v>
      </c>
      <c r="D302" s="49">
        <f t="shared" si="47"/>
        <v>601.9999999999999</v>
      </c>
      <c r="E302" s="49">
        <f t="shared" si="47"/>
        <v>706</v>
      </c>
      <c r="F302" s="49">
        <f t="shared" si="47"/>
        <v>756</v>
      </c>
      <c r="G302" s="49">
        <f t="shared" si="47"/>
        <v>859</v>
      </c>
      <c r="H302" s="49">
        <f t="shared" si="47"/>
        <v>664</v>
      </c>
      <c r="I302" s="49">
        <f t="shared" si="47"/>
        <v>1150</v>
      </c>
      <c r="J302" s="49">
        <f t="shared" si="47"/>
        <v>802</v>
      </c>
      <c r="K302" s="49">
        <f t="shared" si="47"/>
        <v>770</v>
      </c>
      <c r="L302" s="49">
        <f t="shared" si="47"/>
        <v>760</v>
      </c>
      <c r="M302" s="49">
        <f t="shared" si="47"/>
        <v>767</v>
      </c>
      <c r="N302" s="49">
        <f t="shared" si="47"/>
        <v>1492</v>
      </c>
      <c r="O302" s="49">
        <f t="shared" si="48"/>
        <v>10000</v>
      </c>
      <c r="P302" s="59">
        <v>10000</v>
      </c>
    </row>
    <row r="303" spans="1:16" ht="15.75" thickBot="1">
      <c r="A303" s="23" t="s">
        <v>35</v>
      </c>
      <c r="B303" s="23" t="s">
        <v>42</v>
      </c>
      <c r="C303" s="49">
        <f t="shared" si="47"/>
        <v>4704</v>
      </c>
      <c r="D303" s="49">
        <f t="shared" si="47"/>
        <v>4213.999999999999</v>
      </c>
      <c r="E303" s="49">
        <f t="shared" si="47"/>
        <v>4942</v>
      </c>
      <c r="F303" s="49">
        <f aca="true" t="shared" si="49" ref="C303:N328">$P303*F$10/100</f>
        <v>5292</v>
      </c>
      <c r="G303" s="49">
        <f t="shared" si="49"/>
        <v>6013</v>
      </c>
      <c r="H303" s="49">
        <f t="shared" si="49"/>
        <v>4648</v>
      </c>
      <c r="I303" s="49">
        <f t="shared" si="49"/>
        <v>8050</v>
      </c>
      <c r="J303" s="49">
        <f t="shared" si="49"/>
        <v>5614</v>
      </c>
      <c r="K303" s="49">
        <f t="shared" si="49"/>
        <v>5390</v>
      </c>
      <c r="L303" s="49">
        <f t="shared" si="49"/>
        <v>5320</v>
      </c>
      <c r="M303" s="49">
        <f t="shared" si="49"/>
        <v>5369</v>
      </c>
      <c r="N303" s="49">
        <f t="shared" si="49"/>
        <v>10444</v>
      </c>
      <c r="O303" s="49">
        <f t="shared" si="48"/>
        <v>70000</v>
      </c>
      <c r="P303" s="59">
        <v>70000</v>
      </c>
    </row>
    <row r="304" spans="1:16" ht="17.25" thickBot="1">
      <c r="A304" s="23" t="s">
        <v>36</v>
      </c>
      <c r="B304" s="23" t="s">
        <v>65</v>
      </c>
      <c r="C304" s="49">
        <f t="shared" si="49"/>
        <v>4704</v>
      </c>
      <c r="D304" s="49">
        <f t="shared" si="49"/>
        <v>4213.999999999999</v>
      </c>
      <c r="E304" s="49">
        <f t="shared" si="49"/>
        <v>4942</v>
      </c>
      <c r="F304" s="49">
        <f t="shared" si="49"/>
        <v>5292</v>
      </c>
      <c r="G304" s="49">
        <f t="shared" si="49"/>
        <v>6013</v>
      </c>
      <c r="H304" s="49">
        <f t="shared" si="49"/>
        <v>4648</v>
      </c>
      <c r="I304" s="49">
        <f t="shared" si="49"/>
        <v>8050</v>
      </c>
      <c r="J304" s="49">
        <f t="shared" si="49"/>
        <v>5614</v>
      </c>
      <c r="K304" s="49">
        <f t="shared" si="49"/>
        <v>5390</v>
      </c>
      <c r="L304" s="49">
        <f t="shared" si="49"/>
        <v>5320</v>
      </c>
      <c r="M304" s="49">
        <f t="shared" si="49"/>
        <v>5369</v>
      </c>
      <c r="N304" s="49">
        <f t="shared" si="49"/>
        <v>10444</v>
      </c>
      <c r="O304" s="49">
        <f t="shared" si="48"/>
        <v>70000</v>
      </c>
      <c r="P304" s="59">
        <v>70000</v>
      </c>
    </row>
    <row r="305" spans="1:16" ht="17.25" thickBot="1">
      <c r="A305" s="23" t="s">
        <v>37</v>
      </c>
      <c r="B305" s="23" t="s">
        <v>44</v>
      </c>
      <c r="C305" s="49">
        <f t="shared" si="49"/>
        <v>403.2</v>
      </c>
      <c r="D305" s="49">
        <f t="shared" si="49"/>
        <v>361.2</v>
      </c>
      <c r="E305" s="49">
        <f t="shared" si="49"/>
        <v>423.6</v>
      </c>
      <c r="F305" s="49">
        <f t="shared" si="49"/>
        <v>453.6</v>
      </c>
      <c r="G305" s="49">
        <f t="shared" si="49"/>
        <v>515.4</v>
      </c>
      <c r="H305" s="49">
        <f t="shared" si="49"/>
        <v>398.4</v>
      </c>
      <c r="I305" s="49">
        <f t="shared" si="49"/>
        <v>690</v>
      </c>
      <c r="J305" s="49">
        <f t="shared" si="49"/>
        <v>481.2</v>
      </c>
      <c r="K305" s="49">
        <f t="shared" si="49"/>
        <v>462</v>
      </c>
      <c r="L305" s="49">
        <f t="shared" si="49"/>
        <v>456</v>
      </c>
      <c r="M305" s="49">
        <f t="shared" si="49"/>
        <v>460.2</v>
      </c>
      <c r="N305" s="49">
        <f t="shared" si="49"/>
        <v>895.2</v>
      </c>
      <c r="O305" s="49">
        <f t="shared" si="48"/>
        <v>6000</v>
      </c>
      <c r="P305" s="59">
        <v>6000</v>
      </c>
    </row>
    <row r="306" spans="1:16" ht="15">
      <c r="A306" s="9"/>
      <c r="B306" s="13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59"/>
    </row>
    <row r="307" spans="1:16" ht="15">
      <c r="A307" s="9" t="s">
        <v>195</v>
      </c>
      <c r="B307" s="37" t="s">
        <v>196</v>
      </c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59"/>
    </row>
    <row r="308" spans="1:16" ht="15">
      <c r="A308" s="24" t="s">
        <v>111</v>
      </c>
      <c r="B308" s="25" t="s">
        <v>116</v>
      </c>
      <c r="C308" s="49">
        <f t="shared" si="49"/>
        <v>100800</v>
      </c>
      <c r="D308" s="49">
        <f t="shared" si="49"/>
        <v>90300</v>
      </c>
      <c r="E308" s="49">
        <f t="shared" si="49"/>
        <v>105900</v>
      </c>
      <c r="F308" s="49">
        <f t="shared" si="49"/>
        <v>113400</v>
      </c>
      <c r="G308" s="49">
        <f t="shared" si="49"/>
        <v>128850</v>
      </c>
      <c r="H308" s="49">
        <f t="shared" si="49"/>
        <v>99600</v>
      </c>
      <c r="I308" s="49">
        <f t="shared" si="49"/>
        <v>172500</v>
      </c>
      <c r="J308" s="49">
        <f t="shared" si="49"/>
        <v>120300</v>
      </c>
      <c r="K308" s="49">
        <f t="shared" si="49"/>
        <v>115500</v>
      </c>
      <c r="L308" s="49">
        <f t="shared" si="49"/>
        <v>114000</v>
      </c>
      <c r="M308" s="49">
        <f t="shared" si="49"/>
        <v>115050</v>
      </c>
      <c r="N308" s="49">
        <f t="shared" si="49"/>
        <v>223800</v>
      </c>
      <c r="O308" s="49">
        <f t="shared" si="48"/>
        <v>1500000</v>
      </c>
      <c r="P308" s="59">
        <v>1500000</v>
      </c>
    </row>
    <row r="309" spans="1:16" ht="15">
      <c r="A309" s="24" t="s">
        <v>112</v>
      </c>
      <c r="B309" s="25" t="s">
        <v>41</v>
      </c>
      <c r="C309" s="49">
        <f t="shared" si="49"/>
        <v>10080</v>
      </c>
      <c r="D309" s="49">
        <f t="shared" si="49"/>
        <v>9029.999999999998</v>
      </c>
      <c r="E309" s="49">
        <f t="shared" si="49"/>
        <v>10590</v>
      </c>
      <c r="F309" s="49">
        <f t="shared" si="49"/>
        <v>11340</v>
      </c>
      <c r="G309" s="49">
        <f t="shared" si="49"/>
        <v>12885</v>
      </c>
      <c r="H309" s="49">
        <f t="shared" si="49"/>
        <v>9960</v>
      </c>
      <c r="I309" s="49">
        <f t="shared" si="49"/>
        <v>17250</v>
      </c>
      <c r="J309" s="49">
        <f t="shared" si="49"/>
        <v>12030</v>
      </c>
      <c r="K309" s="49">
        <f t="shared" si="49"/>
        <v>11550</v>
      </c>
      <c r="L309" s="49">
        <f t="shared" si="49"/>
        <v>11400</v>
      </c>
      <c r="M309" s="49">
        <f t="shared" si="49"/>
        <v>11505</v>
      </c>
      <c r="N309" s="49">
        <f t="shared" si="49"/>
        <v>22380</v>
      </c>
      <c r="O309" s="49">
        <f t="shared" si="48"/>
        <v>150000</v>
      </c>
      <c r="P309" s="59">
        <v>150000</v>
      </c>
    </row>
    <row r="310" spans="1:16" ht="15">
      <c r="A310" s="24" t="s">
        <v>75</v>
      </c>
      <c r="B310" s="25" t="s">
        <v>41</v>
      </c>
      <c r="C310" s="49">
        <f t="shared" si="49"/>
        <v>1344</v>
      </c>
      <c r="D310" s="49">
        <f t="shared" si="49"/>
        <v>1203.9999999999998</v>
      </c>
      <c r="E310" s="49">
        <f t="shared" si="49"/>
        <v>1412</v>
      </c>
      <c r="F310" s="49">
        <f t="shared" si="49"/>
        <v>1512</v>
      </c>
      <c r="G310" s="49">
        <f t="shared" si="49"/>
        <v>1718</v>
      </c>
      <c r="H310" s="49">
        <f t="shared" si="49"/>
        <v>1328</v>
      </c>
      <c r="I310" s="49">
        <f t="shared" si="49"/>
        <v>2300</v>
      </c>
      <c r="J310" s="49">
        <f t="shared" si="49"/>
        <v>1604</v>
      </c>
      <c r="K310" s="49">
        <f t="shared" si="49"/>
        <v>1540</v>
      </c>
      <c r="L310" s="49">
        <f t="shared" si="49"/>
        <v>1520</v>
      </c>
      <c r="M310" s="49">
        <f t="shared" si="49"/>
        <v>1534</v>
      </c>
      <c r="N310" s="49">
        <f t="shared" si="49"/>
        <v>2984</v>
      </c>
      <c r="O310" s="49">
        <f t="shared" si="48"/>
        <v>20000</v>
      </c>
      <c r="P310" s="59">
        <v>20000</v>
      </c>
    </row>
    <row r="311" spans="1:16" ht="15.75" thickBot="1">
      <c r="A311" s="23" t="s">
        <v>38</v>
      </c>
      <c r="B311" s="23" t="s">
        <v>49</v>
      </c>
      <c r="C311" s="49">
        <f t="shared" si="49"/>
        <v>1008</v>
      </c>
      <c r="D311" s="49">
        <f t="shared" si="49"/>
        <v>903</v>
      </c>
      <c r="E311" s="49">
        <f t="shared" si="49"/>
        <v>1059</v>
      </c>
      <c r="F311" s="49">
        <f t="shared" si="49"/>
        <v>1134</v>
      </c>
      <c r="G311" s="49">
        <f t="shared" si="49"/>
        <v>1288.5</v>
      </c>
      <c r="H311" s="49">
        <f t="shared" si="49"/>
        <v>996</v>
      </c>
      <c r="I311" s="49">
        <f t="shared" si="49"/>
        <v>1725</v>
      </c>
      <c r="J311" s="49">
        <f t="shared" si="49"/>
        <v>1203</v>
      </c>
      <c r="K311" s="49">
        <f t="shared" si="49"/>
        <v>1155</v>
      </c>
      <c r="L311" s="49">
        <f t="shared" si="49"/>
        <v>1140</v>
      </c>
      <c r="M311" s="49">
        <f t="shared" si="49"/>
        <v>1150.5</v>
      </c>
      <c r="N311" s="49">
        <f t="shared" si="49"/>
        <v>2238</v>
      </c>
      <c r="O311" s="49">
        <f t="shared" si="48"/>
        <v>15000</v>
      </c>
      <c r="P311" s="59">
        <v>15000</v>
      </c>
    </row>
    <row r="312" spans="1:16" ht="15.75" thickBot="1">
      <c r="A312" s="23" t="s">
        <v>35</v>
      </c>
      <c r="B312" s="23" t="s">
        <v>42</v>
      </c>
      <c r="C312" s="49">
        <f t="shared" si="49"/>
        <v>4032</v>
      </c>
      <c r="D312" s="49">
        <f t="shared" si="49"/>
        <v>3612</v>
      </c>
      <c r="E312" s="49">
        <f t="shared" si="49"/>
        <v>4236</v>
      </c>
      <c r="F312" s="49">
        <f t="shared" si="49"/>
        <v>4536</v>
      </c>
      <c r="G312" s="49">
        <f t="shared" si="49"/>
        <v>5154</v>
      </c>
      <c r="H312" s="49">
        <f t="shared" si="49"/>
        <v>3984</v>
      </c>
      <c r="I312" s="49">
        <f t="shared" si="49"/>
        <v>6900</v>
      </c>
      <c r="J312" s="49">
        <f t="shared" si="49"/>
        <v>4812</v>
      </c>
      <c r="K312" s="49">
        <f t="shared" si="49"/>
        <v>4620</v>
      </c>
      <c r="L312" s="49">
        <f t="shared" si="49"/>
        <v>4560</v>
      </c>
      <c r="M312" s="49">
        <f t="shared" si="49"/>
        <v>4602</v>
      </c>
      <c r="N312" s="49">
        <f t="shared" si="49"/>
        <v>8952</v>
      </c>
      <c r="O312" s="49">
        <f t="shared" si="48"/>
        <v>60000</v>
      </c>
      <c r="P312" s="59">
        <v>60000</v>
      </c>
    </row>
    <row r="313" spans="1:16" ht="17.25" thickBot="1">
      <c r="A313" s="23" t="s">
        <v>36</v>
      </c>
      <c r="B313" s="23" t="s">
        <v>65</v>
      </c>
      <c r="C313" s="49">
        <f t="shared" si="49"/>
        <v>672</v>
      </c>
      <c r="D313" s="49">
        <f t="shared" si="49"/>
        <v>601.9999999999999</v>
      </c>
      <c r="E313" s="49">
        <f t="shared" si="49"/>
        <v>706</v>
      </c>
      <c r="F313" s="49">
        <f t="shared" si="49"/>
        <v>756</v>
      </c>
      <c r="G313" s="49">
        <f t="shared" si="49"/>
        <v>859</v>
      </c>
      <c r="H313" s="49">
        <f t="shared" si="49"/>
        <v>664</v>
      </c>
      <c r="I313" s="49">
        <f t="shared" si="49"/>
        <v>1150</v>
      </c>
      <c r="J313" s="49">
        <f t="shared" si="49"/>
        <v>802</v>
      </c>
      <c r="K313" s="49">
        <f t="shared" si="49"/>
        <v>770</v>
      </c>
      <c r="L313" s="49">
        <f t="shared" si="49"/>
        <v>760</v>
      </c>
      <c r="M313" s="49">
        <f t="shared" si="49"/>
        <v>767</v>
      </c>
      <c r="N313" s="49">
        <f t="shared" si="49"/>
        <v>1492</v>
      </c>
      <c r="O313" s="49">
        <f t="shared" si="48"/>
        <v>10000</v>
      </c>
      <c r="P313" s="59">
        <v>10000</v>
      </c>
    </row>
    <row r="314" spans="1:16" ht="15">
      <c r="A314" s="17" t="s">
        <v>91</v>
      </c>
      <c r="B314" s="39" t="s">
        <v>46</v>
      </c>
      <c r="C314" s="49">
        <f t="shared" si="49"/>
        <v>67.2</v>
      </c>
      <c r="D314" s="49">
        <f t="shared" si="49"/>
        <v>60.2</v>
      </c>
      <c r="E314" s="49">
        <f t="shared" si="49"/>
        <v>70.6</v>
      </c>
      <c r="F314" s="49">
        <f t="shared" si="49"/>
        <v>75.6</v>
      </c>
      <c r="G314" s="49">
        <f t="shared" si="49"/>
        <v>85.9</v>
      </c>
      <c r="H314" s="49">
        <f t="shared" si="49"/>
        <v>66.4</v>
      </c>
      <c r="I314" s="49">
        <f t="shared" si="49"/>
        <v>115</v>
      </c>
      <c r="J314" s="49">
        <f t="shared" si="49"/>
        <v>80.2</v>
      </c>
      <c r="K314" s="49">
        <f t="shared" si="49"/>
        <v>77</v>
      </c>
      <c r="L314" s="49">
        <f t="shared" si="49"/>
        <v>76</v>
      </c>
      <c r="M314" s="49">
        <f t="shared" si="49"/>
        <v>76.7</v>
      </c>
      <c r="N314" s="49">
        <f t="shared" si="49"/>
        <v>149.2</v>
      </c>
      <c r="O314" s="49">
        <f t="shared" si="48"/>
        <v>1000</v>
      </c>
      <c r="P314" s="59">
        <v>1000</v>
      </c>
    </row>
    <row r="315" spans="1:16" ht="17.25" thickBot="1">
      <c r="A315" s="23" t="s">
        <v>37</v>
      </c>
      <c r="B315" s="23" t="s">
        <v>44</v>
      </c>
      <c r="C315" s="49">
        <f t="shared" si="49"/>
        <v>672</v>
      </c>
      <c r="D315" s="49">
        <f t="shared" si="49"/>
        <v>601.9999999999999</v>
      </c>
      <c r="E315" s="49">
        <f t="shared" si="49"/>
        <v>706</v>
      </c>
      <c r="F315" s="49">
        <f t="shared" si="49"/>
        <v>756</v>
      </c>
      <c r="G315" s="49">
        <f t="shared" si="49"/>
        <v>859</v>
      </c>
      <c r="H315" s="49">
        <f t="shared" si="49"/>
        <v>664</v>
      </c>
      <c r="I315" s="49">
        <f t="shared" si="49"/>
        <v>1150</v>
      </c>
      <c r="J315" s="49">
        <f t="shared" si="49"/>
        <v>802</v>
      </c>
      <c r="K315" s="49">
        <f t="shared" si="49"/>
        <v>770</v>
      </c>
      <c r="L315" s="49">
        <f t="shared" si="49"/>
        <v>760</v>
      </c>
      <c r="M315" s="49">
        <f t="shared" si="49"/>
        <v>767</v>
      </c>
      <c r="N315" s="49">
        <f t="shared" si="49"/>
        <v>1492</v>
      </c>
      <c r="O315" s="49">
        <f t="shared" si="48"/>
        <v>10000</v>
      </c>
      <c r="P315" s="59">
        <v>10000</v>
      </c>
    </row>
    <row r="316" spans="1:16" ht="15">
      <c r="A316" s="9"/>
      <c r="B316" s="13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59"/>
    </row>
    <row r="317" spans="1:16" ht="15">
      <c r="A317" s="9" t="s">
        <v>197</v>
      </c>
      <c r="B317" s="40" t="s">
        <v>198</v>
      </c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59"/>
    </row>
    <row r="318" spans="1:16" ht="15.75" thickBot="1">
      <c r="A318" s="23" t="s">
        <v>38</v>
      </c>
      <c r="B318" s="43" t="s">
        <v>49</v>
      </c>
      <c r="C318" s="49">
        <f t="shared" si="49"/>
        <v>336</v>
      </c>
      <c r="D318" s="49">
        <f t="shared" si="49"/>
        <v>300.99999999999994</v>
      </c>
      <c r="E318" s="49">
        <f t="shared" si="49"/>
        <v>353</v>
      </c>
      <c r="F318" s="49">
        <f t="shared" si="49"/>
        <v>378</v>
      </c>
      <c r="G318" s="49">
        <f t="shared" si="49"/>
        <v>429.5</v>
      </c>
      <c r="H318" s="49">
        <f t="shared" si="49"/>
        <v>332</v>
      </c>
      <c r="I318" s="49">
        <f t="shared" si="49"/>
        <v>575</v>
      </c>
      <c r="J318" s="49">
        <f t="shared" si="49"/>
        <v>401</v>
      </c>
      <c r="K318" s="49">
        <f t="shared" si="49"/>
        <v>385</v>
      </c>
      <c r="L318" s="49">
        <f t="shared" si="49"/>
        <v>380</v>
      </c>
      <c r="M318" s="49">
        <f t="shared" si="49"/>
        <v>383.5</v>
      </c>
      <c r="N318" s="49">
        <f t="shared" si="49"/>
        <v>746</v>
      </c>
      <c r="O318" s="49">
        <f t="shared" si="48"/>
        <v>5000</v>
      </c>
      <c r="P318" s="59">
        <v>5000</v>
      </c>
    </row>
    <row r="319" spans="1:16" ht="15">
      <c r="A319" s="41"/>
      <c r="B319" s="42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59"/>
    </row>
    <row r="320" spans="1:16" ht="16.5">
      <c r="A320" s="45" t="s">
        <v>199</v>
      </c>
      <c r="B320" s="46" t="s">
        <v>200</v>
      </c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59"/>
    </row>
    <row r="321" spans="1:16" ht="15.75" thickBot="1">
      <c r="A321" s="23" t="s">
        <v>38</v>
      </c>
      <c r="B321" s="23" t="s">
        <v>49</v>
      </c>
      <c r="C321" s="49">
        <f aca="true" t="shared" si="50" ref="C321:N323">$P321*C$10/100</f>
        <v>672</v>
      </c>
      <c r="D321" s="49">
        <f t="shared" si="50"/>
        <v>601.9999999999999</v>
      </c>
      <c r="E321" s="49">
        <f t="shared" si="50"/>
        <v>706</v>
      </c>
      <c r="F321" s="49">
        <f t="shared" si="50"/>
        <v>756</v>
      </c>
      <c r="G321" s="49">
        <f t="shared" si="50"/>
        <v>859</v>
      </c>
      <c r="H321" s="49">
        <f t="shared" si="50"/>
        <v>664</v>
      </c>
      <c r="I321" s="49">
        <f t="shared" si="50"/>
        <v>1150</v>
      </c>
      <c r="J321" s="49">
        <f t="shared" si="50"/>
        <v>802</v>
      </c>
      <c r="K321" s="49">
        <f t="shared" si="50"/>
        <v>770</v>
      </c>
      <c r="L321" s="49">
        <f t="shared" si="50"/>
        <v>760</v>
      </c>
      <c r="M321" s="49">
        <f t="shared" si="50"/>
        <v>767</v>
      </c>
      <c r="N321" s="49">
        <f t="shared" si="50"/>
        <v>1492</v>
      </c>
      <c r="O321" s="49">
        <f t="shared" si="48"/>
        <v>10000</v>
      </c>
      <c r="P321" s="59">
        <v>10000</v>
      </c>
    </row>
    <row r="322" spans="1:16" ht="15.75" thickBot="1">
      <c r="A322" s="23" t="s">
        <v>35</v>
      </c>
      <c r="B322" s="23" t="s">
        <v>42</v>
      </c>
      <c r="C322" s="49">
        <f t="shared" si="50"/>
        <v>672</v>
      </c>
      <c r="D322" s="49">
        <f t="shared" si="50"/>
        <v>601.9999999999999</v>
      </c>
      <c r="E322" s="49">
        <f t="shared" si="50"/>
        <v>706</v>
      </c>
      <c r="F322" s="49">
        <f t="shared" si="50"/>
        <v>756</v>
      </c>
      <c r="G322" s="49">
        <f t="shared" si="50"/>
        <v>859</v>
      </c>
      <c r="H322" s="49">
        <f t="shared" si="50"/>
        <v>664</v>
      </c>
      <c r="I322" s="49">
        <f t="shared" si="50"/>
        <v>1150</v>
      </c>
      <c r="J322" s="49">
        <f t="shared" si="50"/>
        <v>802</v>
      </c>
      <c r="K322" s="49">
        <f t="shared" si="50"/>
        <v>770</v>
      </c>
      <c r="L322" s="49">
        <f t="shared" si="50"/>
        <v>760</v>
      </c>
      <c r="M322" s="49">
        <f t="shared" si="50"/>
        <v>767</v>
      </c>
      <c r="N322" s="49">
        <f t="shared" si="50"/>
        <v>1492</v>
      </c>
      <c r="O322" s="49">
        <f t="shared" si="48"/>
        <v>10000</v>
      </c>
      <c r="P322" s="59">
        <v>10000</v>
      </c>
    </row>
    <row r="323" spans="1:16" ht="17.25" thickBot="1">
      <c r="A323" s="23" t="s">
        <v>36</v>
      </c>
      <c r="B323" s="23" t="s">
        <v>65</v>
      </c>
      <c r="C323" s="49">
        <f t="shared" si="50"/>
        <v>1008</v>
      </c>
      <c r="D323" s="49">
        <f t="shared" si="50"/>
        <v>903</v>
      </c>
      <c r="E323" s="49">
        <f t="shared" si="50"/>
        <v>1059</v>
      </c>
      <c r="F323" s="49">
        <f t="shared" si="50"/>
        <v>1134</v>
      </c>
      <c r="G323" s="49">
        <f t="shared" si="50"/>
        <v>1288.5</v>
      </c>
      <c r="H323" s="49">
        <f t="shared" si="50"/>
        <v>996</v>
      </c>
      <c r="I323" s="49">
        <f t="shared" si="50"/>
        <v>1725</v>
      </c>
      <c r="J323" s="49">
        <f t="shared" si="50"/>
        <v>1203</v>
      </c>
      <c r="K323" s="49">
        <f t="shared" si="50"/>
        <v>1155</v>
      </c>
      <c r="L323" s="49">
        <f t="shared" si="50"/>
        <v>1140</v>
      </c>
      <c r="M323" s="49">
        <f t="shared" si="50"/>
        <v>1150.5</v>
      </c>
      <c r="N323" s="49">
        <f t="shared" si="50"/>
        <v>2238</v>
      </c>
      <c r="O323" s="49">
        <f t="shared" si="48"/>
        <v>15000</v>
      </c>
      <c r="P323" s="59">
        <v>15000</v>
      </c>
    </row>
    <row r="324" spans="1:16" ht="15">
      <c r="A324" s="44"/>
      <c r="B324" s="13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59"/>
    </row>
    <row r="325" spans="1:16" ht="15">
      <c r="A325" s="9" t="s">
        <v>201</v>
      </c>
      <c r="B325" s="37" t="s">
        <v>203</v>
      </c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59"/>
    </row>
    <row r="326" spans="1:16" ht="15.75" thickBot="1">
      <c r="A326" s="23" t="s">
        <v>38</v>
      </c>
      <c r="B326" s="23" t="s">
        <v>49</v>
      </c>
      <c r="C326" s="49">
        <f t="shared" si="49"/>
        <v>67.2</v>
      </c>
      <c r="D326" s="49">
        <f t="shared" si="49"/>
        <v>60.2</v>
      </c>
      <c r="E326" s="49">
        <f t="shared" si="49"/>
        <v>70.6</v>
      </c>
      <c r="F326" s="49">
        <f t="shared" si="49"/>
        <v>75.6</v>
      </c>
      <c r="G326" s="49">
        <f t="shared" si="49"/>
        <v>85.9</v>
      </c>
      <c r="H326" s="49">
        <f t="shared" si="49"/>
        <v>66.4</v>
      </c>
      <c r="I326" s="49">
        <f t="shared" si="49"/>
        <v>115</v>
      </c>
      <c r="J326" s="49">
        <f t="shared" si="49"/>
        <v>80.2</v>
      </c>
      <c r="K326" s="49">
        <f t="shared" si="49"/>
        <v>77</v>
      </c>
      <c r="L326" s="49">
        <f t="shared" si="49"/>
        <v>76</v>
      </c>
      <c r="M326" s="49">
        <f t="shared" si="49"/>
        <v>76.7</v>
      </c>
      <c r="N326" s="49">
        <f t="shared" si="49"/>
        <v>149.2</v>
      </c>
      <c r="O326" s="49">
        <f t="shared" si="48"/>
        <v>1000</v>
      </c>
      <c r="P326" s="59">
        <v>1000</v>
      </c>
    </row>
    <row r="327" spans="1:16" ht="15.75" thickBot="1">
      <c r="A327" s="23" t="s">
        <v>35</v>
      </c>
      <c r="B327" s="23" t="s">
        <v>42</v>
      </c>
      <c r="C327" s="49">
        <f t="shared" si="49"/>
        <v>167.66198399999996</v>
      </c>
      <c r="D327" s="49">
        <f t="shared" si="49"/>
        <v>150.19719399999997</v>
      </c>
      <c r="E327" s="49">
        <f t="shared" si="49"/>
        <v>176.14488199999997</v>
      </c>
      <c r="F327" s="49">
        <f t="shared" si="49"/>
        <v>188.61973199999997</v>
      </c>
      <c r="G327" s="49">
        <f t="shared" si="49"/>
        <v>214.31792299999998</v>
      </c>
      <c r="H327" s="49">
        <f t="shared" si="49"/>
        <v>165.66600799999998</v>
      </c>
      <c r="I327" s="49">
        <f t="shared" si="49"/>
        <v>286.92154999999997</v>
      </c>
      <c r="J327" s="49">
        <f t="shared" si="49"/>
        <v>200.09659399999998</v>
      </c>
      <c r="K327" s="49">
        <f t="shared" si="49"/>
        <v>192.11269000000001</v>
      </c>
      <c r="L327" s="49">
        <f t="shared" si="49"/>
        <v>189.61771999999996</v>
      </c>
      <c r="M327" s="49">
        <f t="shared" si="49"/>
        <v>191.36419899999999</v>
      </c>
      <c r="N327" s="49">
        <f t="shared" si="49"/>
        <v>372.24952399999995</v>
      </c>
      <c r="O327" s="49">
        <f t="shared" si="48"/>
        <v>2494.97</v>
      </c>
      <c r="P327" s="59">
        <v>2494.97</v>
      </c>
    </row>
    <row r="328" spans="1:16" ht="17.25" thickBot="1">
      <c r="A328" s="23" t="s">
        <v>36</v>
      </c>
      <c r="B328" s="23" t="s">
        <v>65</v>
      </c>
      <c r="C328" s="49">
        <f t="shared" si="49"/>
        <v>67.2</v>
      </c>
      <c r="D328" s="49">
        <f t="shared" si="49"/>
        <v>60.2</v>
      </c>
      <c r="E328" s="49">
        <f t="shared" si="49"/>
        <v>70.6</v>
      </c>
      <c r="F328" s="49">
        <f t="shared" si="49"/>
        <v>75.6</v>
      </c>
      <c r="G328" s="49">
        <f t="shared" si="49"/>
        <v>85.9</v>
      </c>
      <c r="H328" s="49">
        <f t="shared" si="49"/>
        <v>66.4</v>
      </c>
      <c r="I328" s="49">
        <f t="shared" si="49"/>
        <v>115</v>
      </c>
      <c r="J328" s="49">
        <f t="shared" si="49"/>
        <v>80.2</v>
      </c>
      <c r="K328" s="49">
        <f t="shared" si="49"/>
        <v>77</v>
      </c>
      <c r="L328" s="49">
        <f t="shared" si="49"/>
        <v>76</v>
      </c>
      <c r="M328" s="49">
        <f t="shared" si="49"/>
        <v>76.7</v>
      </c>
      <c r="N328" s="49">
        <f t="shared" si="49"/>
        <v>149.2</v>
      </c>
      <c r="O328" s="49">
        <f t="shared" si="48"/>
        <v>1000</v>
      </c>
      <c r="P328" s="59">
        <v>1000</v>
      </c>
    </row>
    <row r="329" spans="1:16" ht="15.75" thickBot="1">
      <c r="A329" s="14"/>
      <c r="B329" s="15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 t="s">
        <v>205</v>
      </c>
      <c r="P329" s="59">
        <f>SUM(P260:P328)</f>
        <v>3033494.97</v>
      </c>
    </row>
    <row r="330" spans="1:16" ht="15.75" thickBot="1">
      <c r="A330" s="14"/>
      <c r="B330" s="15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49"/>
      <c r="P330" s="64">
        <f>SUM(P329,P258,P251,P245,P238,P219,P213,P167,P161,P85,P63,P45,P26,P21)</f>
        <v>13436494.97</v>
      </c>
    </row>
    <row r="331" spans="1:16" ht="1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61"/>
      <c r="P331" s="61"/>
    </row>
    <row r="332" spans="1:16" ht="1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62"/>
      <c r="P332" s="62"/>
    </row>
    <row r="333" spans="1:16" ht="1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62"/>
      <c r="P333" s="63"/>
    </row>
  </sheetData>
  <sheetProtection/>
  <mergeCells count="4">
    <mergeCell ref="A2:P2"/>
    <mergeCell ref="A4:P4"/>
    <mergeCell ref="A6:P6"/>
    <mergeCell ref="A8:P8"/>
  </mergeCells>
  <printOptions/>
  <pageMargins left="0.1968503937007874" right="0.1968503937007874" top="0.7874015748031497" bottom="0.7874015748031497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Antonio</cp:lastModifiedBy>
  <cp:lastPrinted>2015-06-25T12:35:28Z</cp:lastPrinted>
  <dcterms:created xsi:type="dcterms:W3CDTF">2011-03-03T20:33:43Z</dcterms:created>
  <dcterms:modified xsi:type="dcterms:W3CDTF">2017-04-25T14:32:38Z</dcterms:modified>
  <cp:category/>
  <cp:version/>
  <cp:contentType/>
  <cp:contentStatus/>
</cp:coreProperties>
</file>