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60" windowWidth="20730" windowHeight="11700" activeTab="0"/>
  </bookViews>
  <sheets>
    <sheet name="Plan1" sheetId="1" r:id="rId1"/>
    <sheet name="Plan2" sheetId="2" r:id="rId2"/>
    <sheet name="Plan3" sheetId="3" r:id="rId3"/>
  </sheets>
  <definedNames/>
  <calcPr calcId="144525"/>
</workbook>
</file>

<file path=xl/sharedStrings.xml><?xml version="1.0" encoding="utf-8"?>
<sst xmlns="http://schemas.openxmlformats.org/spreadsheetml/2006/main" count="57" uniqueCount="51">
  <si>
    <t>ESTADO DE RONDONIA</t>
  </si>
  <si>
    <t>PREFEITURA MUNICIPAL DE NOVO HORIZONTE DO OESTE</t>
  </si>
  <si>
    <t>ANEXO DE METAS DE RISCOS FISCAIS</t>
  </si>
  <si>
    <t>PREFEITURA MUNICIPAL DE NOVO HORIZONTE DO OESTE-RO</t>
  </si>
  <si>
    <t>ESPECIFICAÇÕES</t>
  </si>
  <si>
    <t>RECEITA ARRECADADA</t>
  </si>
  <si>
    <t>VARIAÇÃO</t>
  </si>
  <si>
    <t>%</t>
  </si>
  <si>
    <t>RECEITAS CORRENTES</t>
  </si>
  <si>
    <t>RECEITA TRIBUTARIA</t>
  </si>
  <si>
    <t>RECEITA DE  CONTRIBUIÇÕES</t>
  </si>
  <si>
    <t>RECEITA PATRIMONIAL</t>
  </si>
  <si>
    <t>RECEITA AGROPECUARIA</t>
  </si>
  <si>
    <t>RECEITA INDUSTRIAL</t>
  </si>
  <si>
    <t>RECEITA DE SERVIÇOS</t>
  </si>
  <si>
    <t>TRANSFERENCIAS CORRENTES</t>
  </si>
  <si>
    <t>TRANSFERÊNCIAS INTRA-GOVERNAMENTAIS</t>
  </si>
  <si>
    <t>OUTRAS RECEITAS CORRENTES</t>
  </si>
  <si>
    <t>RECEITA INTRA-ORÇAMENTÁRIAS</t>
  </si>
  <si>
    <t xml:space="preserve">RECEITAS DE CONVÊNIOS </t>
  </si>
  <si>
    <t>TOTAL DA RECITAS CORRENTES</t>
  </si>
  <si>
    <t>RECEITAS DE CAPITAL</t>
  </si>
  <si>
    <t>OPERAÇÕES DE CREDITOS</t>
  </si>
  <si>
    <t>ALIENAÇÕES DE BENS</t>
  </si>
  <si>
    <t>AMORTIZAÇÃO DE EMPRESTIMOS</t>
  </si>
  <si>
    <t>TRANSFERENCIA DE CAPITAL</t>
  </si>
  <si>
    <t>DEFICIT</t>
  </si>
  <si>
    <t>TOTAL DE RECEITAS DE CAPITAL</t>
  </si>
  <si>
    <t>TOTAL GERAL</t>
  </si>
  <si>
    <t>DESPESA</t>
  </si>
  <si>
    <t>DESPESAS CORRENTES</t>
  </si>
  <si>
    <t>PESSOAL E ENCARGOS SOCIAIS</t>
  </si>
  <si>
    <t>JUROS E ENCARGOS DA DIVIDA</t>
  </si>
  <si>
    <t>OUTRAS DESPESAS CORRENTES</t>
  </si>
  <si>
    <t>SUPERAVIT</t>
  </si>
  <si>
    <t>TOTAL</t>
  </si>
  <si>
    <t>DESPESAS DE CAPITAL</t>
  </si>
  <si>
    <t>INVESTIMENTOS</t>
  </si>
  <si>
    <t>INVERSÕES FINANCEIRAS</t>
  </si>
  <si>
    <t>AMORTIZAÇÃO DE DIVIDA</t>
  </si>
  <si>
    <t>CREDITOS ESPECIAIS</t>
  </si>
  <si>
    <t>INDENIZAÇÃO E RESTITUIÇÃO</t>
  </si>
  <si>
    <t>RECEITA DA DIVIDA ATIVA</t>
  </si>
  <si>
    <t>DEDUÇÕES DAS RECEITAS</t>
  </si>
  <si>
    <t>RESERVA DE CONTIGENCIA RPPS</t>
  </si>
  <si>
    <t>RESERVA DE CONTIGENCIA</t>
  </si>
  <si>
    <t>REALIZAÇÃO/2016</t>
  </si>
  <si>
    <t>LEI DE DIRETRIZES ORÇAMENTARIAS 2018</t>
  </si>
  <si>
    <t>METAS FISCAIS/2018</t>
  </si>
  <si>
    <t>AVALIAÇÃO DO ANO ANTERIOR 2016</t>
  </si>
  <si>
    <t>PREVISÃO/2018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</si>
</sst>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>
        <color rgb="FF000000"/>
      </bottom>
    </border>
    <border>
      <left/>
      <right style="medium"/>
      <top style="medium">
        <color rgb="FF000000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4" fontId="5" fillId="0" borderId="8" xfId="0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9" fontId="6" fillId="0" borderId="8" xfId="20" applyFont="1" applyBorder="1" applyAlignment="1">
      <alignment vertical="top" wrapText="1"/>
    </xf>
    <xf numFmtId="9" fontId="6" fillId="0" borderId="9" xfId="2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7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4" fontId="5" fillId="0" borderId="8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4" fontId="7" fillId="0" borderId="9" xfId="0" applyNumberFormat="1" applyFont="1" applyBorder="1" applyAlignment="1">
      <alignment horizontal="right" vertical="top" wrapText="1"/>
    </xf>
    <xf numFmtId="9" fontId="7" fillId="0" borderId="6" xfId="20" applyFont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4" fontId="7" fillId="0" borderId="9" xfId="0" applyNumberFormat="1" applyFont="1" applyBorder="1" applyAlignment="1">
      <alignment horizontal="right" vertical="top" wrapText="1"/>
    </xf>
    <xf numFmtId="9" fontId="6" fillId="0" borderId="13" xfId="2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</xdr:rowOff>
    </xdr:from>
    <xdr:to>
      <xdr:col>1</xdr:col>
      <xdr:colOff>1352550</xdr:colOff>
      <xdr:row>3</xdr:row>
      <xdr:rowOff>0</xdr:rowOff>
    </xdr:to>
    <xdr:pic>
      <xdr:nvPicPr>
        <xdr:cNvPr id="1025" name="Picture 1" descr="Cópia de 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7200" y="9525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15" zoomScaleNormal="115" workbookViewId="0" topLeftCell="A1">
      <selection activeCell="N57" sqref="N57"/>
    </sheetView>
  </sheetViews>
  <sheetFormatPr defaultColWidth="9.140625" defaultRowHeight="15"/>
  <cols>
    <col min="1" max="1" width="2.28125" style="0" customWidth="1"/>
    <col min="2" max="2" width="29.00390625" style="0" customWidth="1"/>
    <col min="3" max="3" width="9.140625" style="0" hidden="1" customWidth="1"/>
    <col min="4" max="4" width="16.7109375" style="0" customWidth="1"/>
    <col min="5" max="5" width="2.140625" style="0" customWidth="1"/>
    <col min="6" max="6" width="0.71875" style="0" customWidth="1"/>
    <col min="7" max="7" width="13.421875" style="0" customWidth="1"/>
    <col min="8" max="8" width="6.00390625" style="0" hidden="1" customWidth="1"/>
    <col min="9" max="9" width="12.8515625" style="0" customWidth="1"/>
    <col min="10" max="10" width="0.42578125" style="0" customWidth="1"/>
    <col min="11" max="11" width="14.28125" style="0" customWidth="1"/>
    <col min="12" max="12" width="9.140625" style="0" customWidth="1"/>
  </cols>
  <sheetData>
    <row r="1" spans="1:11" ht="21" customHeight="1">
      <c r="A1" s="2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2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2"/>
      <c r="B4" s="5" t="s">
        <v>47</v>
      </c>
      <c r="C4" s="5"/>
      <c r="D4" s="5"/>
      <c r="E4" s="5"/>
      <c r="F4" s="5"/>
      <c r="G4" s="5"/>
      <c r="H4" s="5"/>
      <c r="I4" s="5"/>
      <c r="J4" s="5"/>
      <c r="K4" s="6"/>
    </row>
    <row r="5" spans="1:11" ht="15">
      <c r="A5" s="2"/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5">
      <c r="A6" s="2"/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5">
      <c r="A7" s="2"/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 ht="18.75" customHeight="1" thickBot="1">
      <c r="A8" s="2"/>
      <c r="B8" s="10" t="s">
        <v>3</v>
      </c>
      <c r="C8" s="11"/>
      <c r="D8" s="12"/>
      <c r="E8" s="13" t="s">
        <v>48</v>
      </c>
      <c r="F8" s="14"/>
      <c r="G8" s="14"/>
      <c r="H8" s="14"/>
      <c r="I8" s="14"/>
      <c r="J8" s="14"/>
      <c r="K8" s="15"/>
    </row>
    <row r="9" spans="1:11" ht="15.75" thickBot="1">
      <c r="A9" s="2"/>
      <c r="B9" s="16" t="s">
        <v>49</v>
      </c>
      <c r="C9" s="17"/>
      <c r="D9" s="17"/>
      <c r="E9" s="17"/>
      <c r="F9" s="17"/>
      <c r="G9" s="17"/>
      <c r="H9" s="17"/>
      <c r="I9" s="17"/>
      <c r="J9" s="17"/>
      <c r="K9" s="18"/>
    </row>
    <row r="10" spans="1:11" ht="15.75" thickBot="1">
      <c r="A10" s="2"/>
      <c r="B10" s="19" t="s">
        <v>4</v>
      </c>
      <c r="C10" s="20" t="s">
        <v>5</v>
      </c>
      <c r="D10" s="21"/>
      <c r="E10" s="21"/>
      <c r="F10" s="21"/>
      <c r="G10" s="21"/>
      <c r="H10" s="21"/>
      <c r="I10" s="21"/>
      <c r="J10" s="21"/>
      <c r="K10" s="22"/>
    </row>
    <row r="11" spans="1:11" ht="15.75" thickBot="1">
      <c r="A11" s="2"/>
      <c r="B11" s="19"/>
      <c r="C11" s="20" t="s">
        <v>50</v>
      </c>
      <c r="D11" s="21"/>
      <c r="E11" s="22"/>
      <c r="F11" s="20" t="s">
        <v>46</v>
      </c>
      <c r="G11" s="21"/>
      <c r="H11" s="22"/>
      <c r="I11" s="23" t="s">
        <v>6</v>
      </c>
      <c r="J11" s="20" t="s">
        <v>7</v>
      </c>
      <c r="K11" s="22"/>
    </row>
    <row r="12" spans="1:11" ht="15.75" thickBot="1">
      <c r="A12" s="2"/>
      <c r="B12" s="19" t="s">
        <v>8</v>
      </c>
      <c r="C12" s="24">
        <f>F12*88%</f>
        <v>22424380.572</v>
      </c>
      <c r="D12" s="25"/>
      <c r="E12" s="26"/>
      <c r="F12" s="24">
        <v>25482250.65</v>
      </c>
      <c r="G12" s="25"/>
      <c r="H12" s="25"/>
      <c r="I12" s="27">
        <f>F12-C12</f>
        <v>3057870.077999998</v>
      </c>
      <c r="J12" s="28">
        <f>(C12-F12)/F12</f>
        <v>-0.11999999999999993</v>
      </c>
      <c r="K12" s="29"/>
    </row>
    <row r="13" spans="1:11" ht="15.75" thickBot="1">
      <c r="A13" s="2"/>
      <c r="B13" s="30" t="s">
        <v>9</v>
      </c>
      <c r="C13" s="24">
        <f aca="true" t="shared" si="0" ref="C13:C25">F13*88%</f>
        <v>753673.6416</v>
      </c>
      <c r="D13" s="25"/>
      <c r="E13" s="26"/>
      <c r="F13" s="31">
        <v>856447.32</v>
      </c>
      <c r="G13" s="32"/>
      <c r="H13" s="32"/>
      <c r="I13" s="33">
        <f>F13-C13</f>
        <v>102773.67839999998</v>
      </c>
      <c r="J13" s="28">
        <f aca="true" t="shared" si="1" ref="J13:J35">(C13-F13)/F13</f>
        <v>-0.11999999999999998</v>
      </c>
      <c r="K13" s="29"/>
    </row>
    <row r="14" spans="1:11" ht="15.75" thickBot="1">
      <c r="A14" s="2"/>
      <c r="B14" s="30" t="s">
        <v>10</v>
      </c>
      <c r="C14" s="24">
        <f t="shared" si="0"/>
        <v>1432635.4944</v>
      </c>
      <c r="D14" s="25"/>
      <c r="E14" s="26"/>
      <c r="F14" s="31">
        <v>1627994.88</v>
      </c>
      <c r="G14" s="32"/>
      <c r="H14" s="32"/>
      <c r="I14" s="33">
        <f aca="true" t="shared" si="2" ref="I14:I35">F14-C14</f>
        <v>195359.38559999992</v>
      </c>
      <c r="J14" s="28">
        <f t="shared" si="1"/>
        <v>-0.11999999999999995</v>
      </c>
      <c r="K14" s="29"/>
    </row>
    <row r="15" spans="1:11" ht="15.75" thickBot="1">
      <c r="A15" s="2"/>
      <c r="B15" s="30" t="s">
        <v>11</v>
      </c>
      <c r="C15" s="24">
        <f t="shared" si="0"/>
        <v>1330381.5008</v>
      </c>
      <c r="D15" s="25"/>
      <c r="E15" s="26"/>
      <c r="F15" s="31">
        <v>1511797.16</v>
      </c>
      <c r="G15" s="32"/>
      <c r="H15" s="32"/>
      <c r="I15" s="33">
        <f t="shared" si="2"/>
        <v>181415.65919999988</v>
      </c>
      <c r="J15" s="28">
        <f t="shared" si="1"/>
        <v>-0.11999999999999993</v>
      </c>
      <c r="K15" s="29"/>
    </row>
    <row r="16" spans="1:11" ht="15.75" thickBot="1">
      <c r="A16" s="2"/>
      <c r="B16" s="30" t="s">
        <v>12</v>
      </c>
      <c r="C16" s="24">
        <f t="shared" si="0"/>
        <v>0</v>
      </c>
      <c r="D16" s="25"/>
      <c r="E16" s="26"/>
      <c r="F16" s="24">
        <v>0</v>
      </c>
      <c r="G16" s="25"/>
      <c r="H16" s="26"/>
      <c r="I16" s="33">
        <v>0</v>
      </c>
      <c r="J16" s="33">
        <v>0</v>
      </c>
      <c r="K16" s="33">
        <v>0</v>
      </c>
    </row>
    <row r="17" spans="1:11" ht="15.75" thickBot="1">
      <c r="A17" s="2"/>
      <c r="B17" s="30" t="s">
        <v>13</v>
      </c>
      <c r="C17" s="24">
        <f t="shared" si="0"/>
        <v>0</v>
      </c>
      <c r="D17" s="25"/>
      <c r="E17" s="26"/>
      <c r="F17" s="24">
        <v>0</v>
      </c>
      <c r="G17" s="25"/>
      <c r="H17" s="26"/>
      <c r="I17" s="33">
        <v>0</v>
      </c>
      <c r="J17" s="33">
        <v>0</v>
      </c>
      <c r="K17" s="33">
        <v>0</v>
      </c>
    </row>
    <row r="18" spans="1:11" ht="15.75" thickBot="1">
      <c r="A18" s="2"/>
      <c r="B18" s="30" t="s">
        <v>14</v>
      </c>
      <c r="C18" s="24">
        <f t="shared" si="0"/>
        <v>0</v>
      </c>
      <c r="D18" s="25"/>
      <c r="E18" s="26"/>
      <c r="F18" s="24">
        <v>0</v>
      </c>
      <c r="G18" s="25"/>
      <c r="H18" s="26"/>
      <c r="I18" s="33">
        <v>0</v>
      </c>
      <c r="J18" s="33">
        <v>0</v>
      </c>
      <c r="K18" s="33">
        <v>0</v>
      </c>
    </row>
    <row r="19" spans="1:11" ht="15.75" thickBot="1">
      <c r="A19" s="2"/>
      <c r="B19" s="30" t="s">
        <v>15</v>
      </c>
      <c r="C19" s="24">
        <f t="shared" si="0"/>
        <v>18853604.6336</v>
      </c>
      <c r="D19" s="25"/>
      <c r="E19" s="26"/>
      <c r="F19" s="31">
        <v>21424550.72</v>
      </c>
      <c r="G19" s="32"/>
      <c r="H19" s="32"/>
      <c r="I19" s="33">
        <f t="shared" si="2"/>
        <v>2570946.0863999985</v>
      </c>
      <c r="J19" s="28">
        <f t="shared" si="1"/>
        <v>-0.11999999999999994</v>
      </c>
      <c r="K19" s="29"/>
    </row>
    <row r="20" spans="1:11" ht="23.25" thickBot="1">
      <c r="A20" s="2"/>
      <c r="B20" s="30" t="s">
        <v>16</v>
      </c>
      <c r="C20" s="24">
        <f t="shared" si="0"/>
        <v>16766567.1008</v>
      </c>
      <c r="D20" s="25"/>
      <c r="E20" s="26"/>
      <c r="F20" s="31">
        <v>19052917.16</v>
      </c>
      <c r="G20" s="34"/>
      <c r="H20" s="34"/>
      <c r="I20" s="33">
        <f t="shared" si="2"/>
        <v>2286350.0592</v>
      </c>
      <c r="J20" s="28">
        <f t="shared" si="1"/>
        <v>-0.12</v>
      </c>
      <c r="K20" s="29"/>
    </row>
    <row r="21" spans="1:11" ht="15.75" thickBot="1">
      <c r="A21" s="2"/>
      <c r="B21" s="30" t="s">
        <v>17</v>
      </c>
      <c r="C21" s="24">
        <f t="shared" si="0"/>
        <v>54085.3016</v>
      </c>
      <c r="D21" s="25"/>
      <c r="E21" s="26"/>
      <c r="F21" s="31">
        <v>61460.57</v>
      </c>
      <c r="G21" s="32"/>
      <c r="H21" s="32"/>
      <c r="I21" s="33">
        <f t="shared" si="2"/>
        <v>7375.268400000001</v>
      </c>
      <c r="J21" s="28">
        <f t="shared" si="1"/>
        <v>-0.12000000000000001</v>
      </c>
      <c r="K21" s="29"/>
    </row>
    <row r="22" spans="1:11" ht="15.75" thickBot="1">
      <c r="A22" s="2"/>
      <c r="B22" s="30" t="s">
        <v>41</v>
      </c>
      <c r="C22" s="24">
        <f t="shared" si="0"/>
        <v>897.5472000000001</v>
      </c>
      <c r="D22" s="25"/>
      <c r="E22" s="26"/>
      <c r="F22" s="31">
        <v>1019.94</v>
      </c>
      <c r="G22" s="32"/>
      <c r="H22" s="32"/>
      <c r="I22" s="33">
        <f t="shared" si="2"/>
        <v>122.39279999999997</v>
      </c>
      <c r="J22" s="28">
        <f t="shared" si="1"/>
        <v>-0.11999999999999995</v>
      </c>
      <c r="K22" s="29"/>
    </row>
    <row r="23" spans="1:11" ht="18" customHeight="1" thickBot="1">
      <c r="A23" s="2"/>
      <c r="B23" s="30" t="s">
        <v>42</v>
      </c>
      <c r="C23" s="24">
        <f t="shared" si="0"/>
        <v>25729.9416</v>
      </c>
      <c r="D23" s="25"/>
      <c r="E23" s="26"/>
      <c r="F23" s="31">
        <v>29238.57</v>
      </c>
      <c r="G23" s="32"/>
      <c r="H23" s="32"/>
      <c r="I23" s="33">
        <f t="shared" si="2"/>
        <v>3508.6284000000014</v>
      </c>
      <c r="J23" s="28">
        <f t="shared" si="1"/>
        <v>-0.12000000000000005</v>
      </c>
      <c r="K23" s="29"/>
    </row>
    <row r="24" spans="1:11" ht="15.75" thickBot="1">
      <c r="A24" s="2"/>
      <c r="B24" s="30" t="s">
        <v>18</v>
      </c>
      <c r="C24" s="24">
        <f t="shared" si="0"/>
        <v>814639.0208</v>
      </c>
      <c r="D24" s="25"/>
      <c r="E24" s="26"/>
      <c r="F24" s="31">
        <v>925726.16</v>
      </c>
      <c r="G24" s="34"/>
      <c r="H24" s="35"/>
      <c r="I24" s="33">
        <f t="shared" si="2"/>
        <v>111087.13919999998</v>
      </c>
      <c r="J24" s="28">
        <f t="shared" si="1"/>
        <v>-0.11999999999999997</v>
      </c>
      <c r="K24" s="29"/>
    </row>
    <row r="25" spans="1:11" ht="15.75" customHeight="1" thickBot="1">
      <c r="A25" s="2"/>
      <c r="B25" s="30" t="s">
        <v>19</v>
      </c>
      <c r="C25" s="24">
        <f t="shared" si="0"/>
        <v>0</v>
      </c>
      <c r="D25" s="25"/>
      <c r="E25" s="26"/>
      <c r="F25" s="24">
        <v>0</v>
      </c>
      <c r="G25" s="25"/>
      <c r="H25" s="25"/>
      <c r="I25" s="33">
        <f t="shared" si="2"/>
        <v>0</v>
      </c>
      <c r="J25" s="28">
        <v>0</v>
      </c>
      <c r="K25" s="29"/>
    </row>
    <row r="26" spans="1:11" ht="15.75" thickBot="1">
      <c r="A26" s="2"/>
      <c r="B26" s="30" t="s">
        <v>43</v>
      </c>
      <c r="C26" s="24">
        <f>G26*88%</f>
        <v>-2338869.2096</v>
      </c>
      <c r="D26" s="25"/>
      <c r="E26" s="26"/>
      <c r="F26" s="36"/>
      <c r="G26" s="37">
        <v>-2657805.92</v>
      </c>
      <c r="H26" s="37"/>
      <c r="I26" s="33">
        <v>136674.39</v>
      </c>
      <c r="J26" s="28" t="e">
        <f>(G26-D26)/D26</f>
        <v>#DIV/0!</v>
      </c>
      <c r="K26" s="29"/>
    </row>
    <row r="27" spans="1:11" ht="15.75" thickBot="1">
      <c r="A27" s="2"/>
      <c r="B27" s="19" t="s">
        <v>20</v>
      </c>
      <c r="C27" s="24">
        <f>F27*88%</f>
        <v>15930231.9616</v>
      </c>
      <c r="D27" s="25"/>
      <c r="E27" s="26"/>
      <c r="F27" s="24">
        <v>18102536.32</v>
      </c>
      <c r="G27" s="25"/>
      <c r="H27" s="25"/>
      <c r="I27" s="33">
        <f t="shared" si="2"/>
        <v>2172304.3584000003</v>
      </c>
      <c r="J27" s="28">
        <f t="shared" si="1"/>
        <v>-0.12000000000000001</v>
      </c>
      <c r="K27" s="29"/>
    </row>
    <row r="28" spans="1:11" ht="15.75" thickBot="1">
      <c r="A28" s="2"/>
      <c r="B28" s="19" t="s">
        <v>21</v>
      </c>
      <c r="C28" s="24">
        <f aca="true" t="shared" si="3" ref="C28:C35">F28*88%</f>
        <v>3090019.8736</v>
      </c>
      <c r="D28" s="25"/>
      <c r="E28" s="26"/>
      <c r="F28" s="24">
        <v>3511386.22</v>
      </c>
      <c r="G28" s="25"/>
      <c r="H28" s="26"/>
      <c r="I28" s="33">
        <f>F28-C28</f>
        <v>421366.34640000015</v>
      </c>
      <c r="J28" s="28">
        <f t="shared" si="1"/>
        <v>-0.12000000000000004</v>
      </c>
      <c r="K28" s="29"/>
    </row>
    <row r="29" spans="1:11" ht="15.75" thickBot="1">
      <c r="A29" s="2"/>
      <c r="B29" s="30" t="s">
        <v>22</v>
      </c>
      <c r="C29" s="24">
        <f t="shared" si="3"/>
        <v>0</v>
      </c>
      <c r="D29" s="25"/>
      <c r="E29" s="26"/>
      <c r="F29" s="24">
        <v>0</v>
      </c>
      <c r="G29" s="25"/>
      <c r="H29" s="26"/>
      <c r="I29" s="33">
        <v>0</v>
      </c>
      <c r="J29" s="33">
        <v>0</v>
      </c>
      <c r="K29" s="33">
        <v>0</v>
      </c>
    </row>
    <row r="30" spans="1:11" ht="15.75" thickBot="1">
      <c r="A30" s="2"/>
      <c r="B30" s="30" t="s">
        <v>23</v>
      </c>
      <c r="C30" s="24">
        <f t="shared" si="3"/>
        <v>0</v>
      </c>
      <c r="D30" s="25"/>
      <c r="E30" s="26"/>
      <c r="F30" s="24">
        <v>0</v>
      </c>
      <c r="G30" s="25"/>
      <c r="H30" s="26"/>
      <c r="I30" s="33">
        <v>0</v>
      </c>
      <c r="J30" s="33">
        <v>0</v>
      </c>
      <c r="K30" s="33">
        <v>0</v>
      </c>
    </row>
    <row r="31" spans="1:11" ht="12.75" customHeight="1" thickBot="1">
      <c r="A31" s="2"/>
      <c r="B31" s="30" t="s">
        <v>24</v>
      </c>
      <c r="C31" s="24">
        <f t="shared" si="3"/>
        <v>0</v>
      </c>
      <c r="D31" s="25"/>
      <c r="E31" s="26"/>
      <c r="F31" s="24">
        <v>0</v>
      </c>
      <c r="G31" s="25"/>
      <c r="H31" s="26"/>
      <c r="I31" s="33">
        <v>0</v>
      </c>
      <c r="J31" s="33">
        <v>0</v>
      </c>
      <c r="K31" s="33">
        <v>0</v>
      </c>
    </row>
    <row r="32" spans="1:11" ht="16.5" customHeight="1" thickBot="1">
      <c r="A32" s="2"/>
      <c r="B32" s="30" t="s">
        <v>25</v>
      </c>
      <c r="C32" s="24">
        <f t="shared" si="3"/>
        <v>0</v>
      </c>
      <c r="D32" s="25"/>
      <c r="E32" s="26"/>
      <c r="F32" s="24">
        <v>0</v>
      </c>
      <c r="G32" s="25"/>
      <c r="H32" s="26"/>
      <c r="I32" s="33">
        <v>0</v>
      </c>
      <c r="J32" s="33">
        <v>0</v>
      </c>
      <c r="K32" s="33">
        <v>0</v>
      </c>
    </row>
    <row r="33" spans="1:11" ht="15.75" thickBot="1">
      <c r="A33" s="2"/>
      <c r="B33" s="30" t="s">
        <v>26</v>
      </c>
      <c r="C33" s="24">
        <f t="shared" si="3"/>
        <v>0</v>
      </c>
      <c r="D33" s="25"/>
      <c r="E33" s="26"/>
      <c r="F33" s="24">
        <v>0</v>
      </c>
      <c r="G33" s="25"/>
      <c r="H33" s="26"/>
      <c r="I33" s="33">
        <v>0</v>
      </c>
      <c r="J33" s="33">
        <v>0</v>
      </c>
      <c r="K33" s="33">
        <v>0</v>
      </c>
    </row>
    <row r="34" spans="1:11" ht="15.75" thickBot="1">
      <c r="A34" s="2"/>
      <c r="B34" s="19" t="s">
        <v>27</v>
      </c>
      <c r="C34" s="24">
        <f t="shared" si="3"/>
        <v>3090019.8736</v>
      </c>
      <c r="D34" s="25"/>
      <c r="E34" s="26"/>
      <c r="F34" s="31">
        <v>3511386.22</v>
      </c>
      <c r="G34" s="34"/>
      <c r="H34" s="35"/>
      <c r="I34" s="33">
        <f t="shared" si="2"/>
        <v>421366.34640000015</v>
      </c>
      <c r="J34" s="28">
        <f t="shared" si="1"/>
        <v>-0.12000000000000004</v>
      </c>
      <c r="K34" s="29"/>
    </row>
    <row r="35" spans="1:11" ht="15.75" thickBot="1">
      <c r="A35" s="2"/>
      <c r="B35" s="19" t="s">
        <v>28</v>
      </c>
      <c r="C35" s="24">
        <f t="shared" si="3"/>
        <v>23990170.2568</v>
      </c>
      <c r="D35" s="25"/>
      <c r="E35" s="26"/>
      <c r="F35" s="31">
        <v>27261557.11</v>
      </c>
      <c r="G35" s="34"/>
      <c r="H35" s="35"/>
      <c r="I35" s="33">
        <f t="shared" si="2"/>
        <v>3271386.8532</v>
      </c>
      <c r="J35" s="28">
        <f t="shared" si="1"/>
        <v>-0.12</v>
      </c>
      <c r="K35" s="29"/>
    </row>
    <row r="36" spans="1:11" ht="15.75" thickBot="1">
      <c r="A36" s="2"/>
      <c r="B36" s="19"/>
      <c r="C36" s="38"/>
      <c r="D36" s="39" t="s">
        <v>29</v>
      </c>
      <c r="E36" s="40"/>
      <c r="F36" s="40"/>
      <c r="G36" s="40"/>
      <c r="H36" s="40"/>
      <c r="I36" s="40"/>
      <c r="J36" s="40"/>
      <c r="K36" s="41"/>
    </row>
    <row r="37" spans="1:11" ht="21.75" thickBot="1">
      <c r="A37" s="2"/>
      <c r="B37" s="42" t="s">
        <v>4</v>
      </c>
      <c r="C37" s="43"/>
      <c r="D37" s="39" t="s">
        <v>50</v>
      </c>
      <c r="E37" s="40"/>
      <c r="F37" s="44"/>
      <c r="G37" s="45" t="s">
        <v>46</v>
      </c>
      <c r="H37" s="39" t="s">
        <v>6</v>
      </c>
      <c r="I37" s="40"/>
      <c r="J37" s="44"/>
      <c r="K37" s="45" t="s">
        <v>7</v>
      </c>
    </row>
    <row r="38" spans="1:11" ht="13.5" customHeight="1" thickBot="1">
      <c r="A38" s="2"/>
      <c r="B38" s="46" t="s">
        <v>30</v>
      </c>
      <c r="C38" s="47"/>
      <c r="D38" s="48">
        <f>G38*88%</f>
        <v>16251142.415199999</v>
      </c>
      <c r="E38" s="49"/>
      <c r="F38" s="50"/>
      <c r="G38" s="51">
        <v>18467207.29</v>
      </c>
      <c r="H38" s="52">
        <f>G38-D38</f>
        <v>2216064.8748000003</v>
      </c>
      <c r="I38" s="53"/>
      <c r="J38" s="54"/>
      <c r="K38" s="55">
        <f>(G38-D38)/G38</f>
        <v>0.12000000000000002</v>
      </c>
    </row>
    <row r="39" spans="1:11" ht="15.75" customHeight="1" thickBot="1">
      <c r="A39" s="2"/>
      <c r="B39" s="56" t="s">
        <v>31</v>
      </c>
      <c r="C39" s="57"/>
      <c r="D39" s="48">
        <f aca="true" t="shared" si="4" ref="D39:D52">G39*88%</f>
        <v>9250814.443200001</v>
      </c>
      <c r="E39" s="49"/>
      <c r="F39" s="50"/>
      <c r="G39" s="58">
        <v>10512289.14</v>
      </c>
      <c r="H39" s="52">
        <f>G39-D39</f>
        <v>1261474.696799999</v>
      </c>
      <c r="I39" s="53"/>
      <c r="J39" s="54"/>
      <c r="K39" s="55">
        <f aca="true" t="shared" si="5" ref="K39:K52">(G39-D39)/G39</f>
        <v>0.11999999999999991</v>
      </c>
    </row>
    <row r="40" spans="1:11" ht="14.25" customHeight="1" thickBot="1">
      <c r="A40" s="2"/>
      <c r="B40" s="56" t="s">
        <v>32</v>
      </c>
      <c r="C40" s="57"/>
      <c r="D40" s="48">
        <f t="shared" si="4"/>
        <v>0</v>
      </c>
      <c r="E40" s="49"/>
      <c r="F40" s="50"/>
      <c r="G40" s="58">
        <v>0</v>
      </c>
      <c r="H40" s="52">
        <f aca="true" t="shared" si="6" ref="H40:H52">G40-D40</f>
        <v>0</v>
      </c>
      <c r="I40" s="53"/>
      <c r="J40" s="54"/>
      <c r="K40" s="33">
        <v>0</v>
      </c>
    </row>
    <row r="41" spans="1:11" ht="14.25" customHeight="1" thickBot="1">
      <c r="A41" s="2"/>
      <c r="B41" s="56" t="s">
        <v>33</v>
      </c>
      <c r="C41" s="57"/>
      <c r="D41" s="48">
        <f t="shared" si="4"/>
        <v>6364978.488</v>
      </c>
      <c r="E41" s="49"/>
      <c r="F41" s="50"/>
      <c r="G41" s="58">
        <v>7232930.1</v>
      </c>
      <c r="H41" s="52">
        <f t="shared" si="6"/>
        <v>867951.6119999997</v>
      </c>
      <c r="I41" s="53"/>
      <c r="J41" s="54"/>
      <c r="K41" s="55">
        <f t="shared" si="5"/>
        <v>0.11999999999999997</v>
      </c>
    </row>
    <row r="42" spans="1:11" ht="12.75" customHeight="1" thickBot="1">
      <c r="A42" s="2"/>
      <c r="B42" s="56"/>
      <c r="C42" s="57"/>
      <c r="D42" s="48">
        <f t="shared" si="4"/>
        <v>0</v>
      </c>
      <c r="E42" s="49"/>
      <c r="F42" s="50"/>
      <c r="G42" s="58">
        <v>0</v>
      </c>
      <c r="H42" s="52">
        <f t="shared" si="6"/>
        <v>0</v>
      </c>
      <c r="I42" s="53"/>
      <c r="J42" s="54"/>
      <c r="K42" s="33">
        <v>0</v>
      </c>
    </row>
    <row r="43" spans="1:11" ht="15.75" thickBot="1">
      <c r="A43" s="2"/>
      <c r="B43" s="56" t="s">
        <v>34</v>
      </c>
      <c r="C43" s="59"/>
      <c r="D43" s="48">
        <f t="shared" si="4"/>
        <v>0</v>
      </c>
      <c r="E43" s="49"/>
      <c r="F43" s="50"/>
      <c r="G43" s="51">
        <v>0</v>
      </c>
      <c r="H43" s="52">
        <f t="shared" si="6"/>
        <v>0</v>
      </c>
      <c r="I43" s="53"/>
      <c r="J43" s="54"/>
      <c r="K43" s="33">
        <v>0</v>
      </c>
    </row>
    <row r="44" spans="1:11" ht="15" customHeight="1" thickBot="1">
      <c r="A44" s="2"/>
      <c r="B44" s="60" t="s">
        <v>35</v>
      </c>
      <c r="C44" s="59"/>
      <c r="D44" s="48">
        <f t="shared" si="4"/>
        <v>2072345.6424</v>
      </c>
      <c r="E44" s="49"/>
      <c r="F44" s="50"/>
      <c r="G44" s="51">
        <v>2354938.23</v>
      </c>
      <c r="H44" s="52">
        <f t="shared" si="6"/>
        <v>282592.58759999997</v>
      </c>
      <c r="I44" s="53"/>
      <c r="J44" s="54"/>
      <c r="K44" s="55">
        <f t="shared" si="5"/>
        <v>0.11999999999999998</v>
      </c>
    </row>
    <row r="45" spans="1:11" ht="15.75" thickBot="1">
      <c r="A45" s="2"/>
      <c r="B45" s="60" t="s">
        <v>36</v>
      </c>
      <c r="C45" s="57"/>
      <c r="D45" s="48">
        <f t="shared" si="4"/>
        <v>1946784.708</v>
      </c>
      <c r="E45" s="49"/>
      <c r="F45" s="50"/>
      <c r="G45" s="58">
        <v>2212255.35</v>
      </c>
      <c r="H45" s="52">
        <f t="shared" si="6"/>
        <v>265470.642</v>
      </c>
      <c r="I45" s="53"/>
      <c r="J45" s="54"/>
      <c r="K45" s="55">
        <f t="shared" si="5"/>
        <v>0.12</v>
      </c>
    </row>
    <row r="46" spans="1:11" ht="11.25" customHeight="1" thickBot="1">
      <c r="A46" s="2"/>
      <c r="B46" s="56" t="s">
        <v>37</v>
      </c>
      <c r="C46" s="57"/>
      <c r="D46" s="48">
        <f t="shared" si="4"/>
        <v>1197447.5568000001</v>
      </c>
      <c r="E46" s="49"/>
      <c r="F46" s="50"/>
      <c r="G46" s="58">
        <v>1360735.86</v>
      </c>
      <c r="H46" s="52">
        <f t="shared" si="6"/>
        <v>163288.30319999997</v>
      </c>
      <c r="I46" s="53"/>
      <c r="J46" s="54"/>
      <c r="K46" s="55">
        <f t="shared" si="5"/>
        <v>0.11999999999999997</v>
      </c>
    </row>
    <row r="47" spans="1:11" ht="14.25" customHeight="1" thickBot="1">
      <c r="A47" s="2"/>
      <c r="B47" s="56" t="s">
        <v>38</v>
      </c>
      <c r="C47" s="57"/>
      <c r="D47" s="48">
        <f t="shared" si="4"/>
        <v>0</v>
      </c>
      <c r="E47" s="49"/>
      <c r="F47" s="50"/>
      <c r="G47" s="58">
        <v>0</v>
      </c>
      <c r="H47" s="52">
        <f t="shared" si="6"/>
        <v>0</v>
      </c>
      <c r="I47" s="53"/>
      <c r="J47" s="54"/>
      <c r="K47" s="33">
        <v>0</v>
      </c>
    </row>
    <row r="48" spans="1:11" ht="15.75" thickBot="1">
      <c r="A48" s="2"/>
      <c r="B48" s="56" t="s">
        <v>39</v>
      </c>
      <c r="C48" s="57"/>
      <c r="D48" s="48">
        <f>G48*108%</f>
        <v>452614.3704</v>
      </c>
      <c r="E48" s="49"/>
      <c r="F48" s="50"/>
      <c r="G48" s="58">
        <v>419087.38</v>
      </c>
      <c r="H48" s="52">
        <f t="shared" si="6"/>
        <v>-33526.99040000001</v>
      </c>
      <c r="I48" s="53"/>
      <c r="J48" s="54"/>
      <c r="K48" s="55">
        <f t="shared" si="5"/>
        <v>-0.08000000000000002</v>
      </c>
    </row>
    <row r="49" spans="1:11" ht="12.75" customHeight="1" thickBot="1">
      <c r="A49" s="2"/>
      <c r="B49" s="56" t="s">
        <v>40</v>
      </c>
      <c r="C49" s="59"/>
      <c r="D49" s="48">
        <f t="shared" si="4"/>
        <v>0</v>
      </c>
      <c r="E49" s="49"/>
      <c r="F49" s="50"/>
      <c r="G49" s="51">
        <v>0</v>
      </c>
      <c r="H49" s="52">
        <f t="shared" si="6"/>
        <v>0</v>
      </c>
      <c r="I49" s="53"/>
      <c r="J49" s="54"/>
      <c r="K49" s="33">
        <v>0</v>
      </c>
    </row>
    <row r="50" spans="1:11" ht="12.75" customHeight="1" thickBot="1">
      <c r="A50" s="2"/>
      <c r="B50" s="56" t="s">
        <v>44</v>
      </c>
      <c r="C50" s="59"/>
      <c r="D50" s="48">
        <v>300000</v>
      </c>
      <c r="E50" s="49"/>
      <c r="F50" s="50"/>
      <c r="G50" s="51">
        <v>0</v>
      </c>
      <c r="H50" s="61"/>
      <c r="I50" s="62">
        <v>0</v>
      </c>
      <c r="J50" s="63"/>
      <c r="K50" s="64">
        <v>1</v>
      </c>
    </row>
    <row r="51" spans="1:11" ht="12.75" customHeight="1" thickBot="1">
      <c r="A51" s="2"/>
      <c r="B51" s="56" t="s">
        <v>45</v>
      </c>
      <c r="C51" s="59"/>
      <c r="D51" s="48">
        <v>300000</v>
      </c>
      <c r="E51" s="49"/>
      <c r="F51" s="50"/>
      <c r="G51" s="51">
        <v>0</v>
      </c>
      <c r="H51" s="61"/>
      <c r="I51" s="62">
        <v>0</v>
      </c>
      <c r="J51" s="63"/>
      <c r="K51" s="64">
        <v>1</v>
      </c>
    </row>
    <row r="52" spans="1:11" ht="15.75" thickBot="1">
      <c r="A52" s="2"/>
      <c r="B52" s="60" t="s">
        <v>35</v>
      </c>
      <c r="C52" s="59"/>
      <c r="D52" s="48">
        <f t="shared" si="4"/>
        <v>18323488.0576</v>
      </c>
      <c r="E52" s="49"/>
      <c r="F52" s="50"/>
      <c r="G52" s="51">
        <f>G38+G44</f>
        <v>20822145.52</v>
      </c>
      <c r="H52" s="52">
        <f>G52-D52</f>
        <v>2498657.4624000005</v>
      </c>
      <c r="I52" s="53"/>
      <c r="J52" s="54"/>
      <c r="K52" s="55">
        <f t="shared" si="5"/>
        <v>0.12000000000000002</v>
      </c>
    </row>
    <row r="53" ht="15">
      <c r="B53" s="2"/>
    </row>
    <row r="54" ht="15.75">
      <c r="B54" s="1"/>
    </row>
  </sheetData>
  <mergeCells count="105">
    <mergeCell ref="C26:E26"/>
    <mergeCell ref="J26:K26"/>
    <mergeCell ref="D51:F51"/>
    <mergeCell ref="D50:F50"/>
    <mergeCell ref="C12:E12"/>
    <mergeCell ref="F12:H12"/>
    <mergeCell ref="J12:K12"/>
    <mergeCell ref="C13:E13"/>
    <mergeCell ref="F13:H13"/>
    <mergeCell ref="J13:K13"/>
    <mergeCell ref="C17:E17"/>
    <mergeCell ref="F17:H17"/>
    <mergeCell ref="C20:E20"/>
    <mergeCell ref="F20:H20"/>
    <mergeCell ref="J20:K20"/>
    <mergeCell ref="C21:E21"/>
    <mergeCell ref="F21:H21"/>
    <mergeCell ref="J21:K21"/>
    <mergeCell ref="C18:E18"/>
    <mergeCell ref="F18:H18"/>
    <mergeCell ref="C19:E19"/>
    <mergeCell ref="F19:H19"/>
    <mergeCell ref="J19:K19"/>
    <mergeCell ref="B8:D8"/>
    <mergeCell ref="E8:K8"/>
    <mergeCell ref="B9:K9"/>
    <mergeCell ref="C10:K10"/>
    <mergeCell ref="C11:E11"/>
    <mergeCell ref="F11:H11"/>
    <mergeCell ref="J11:K11"/>
    <mergeCell ref="C16:E16"/>
    <mergeCell ref="F16:H16"/>
    <mergeCell ref="C14:E14"/>
    <mergeCell ref="F14:H14"/>
    <mergeCell ref="J14:K14"/>
    <mergeCell ref="C15:E15"/>
    <mergeCell ref="F15:H15"/>
    <mergeCell ref="J15:K15"/>
    <mergeCell ref="C24:E24"/>
    <mergeCell ref="F24:H24"/>
    <mergeCell ref="J24:K24"/>
    <mergeCell ref="C25:E25"/>
    <mergeCell ref="F25:H25"/>
    <mergeCell ref="J25:K25"/>
    <mergeCell ref="C22:E22"/>
    <mergeCell ref="F22:H22"/>
    <mergeCell ref="J22:K22"/>
    <mergeCell ref="C23:E23"/>
    <mergeCell ref="F23:H23"/>
    <mergeCell ref="J23:K23"/>
    <mergeCell ref="C28:E28"/>
    <mergeCell ref="F28:H28"/>
    <mergeCell ref="J28:K28"/>
    <mergeCell ref="C29:E29"/>
    <mergeCell ref="F29:H29"/>
    <mergeCell ref="C27:E27"/>
    <mergeCell ref="F27:H27"/>
    <mergeCell ref="J27:K27"/>
    <mergeCell ref="C32:E32"/>
    <mergeCell ref="F32:H32"/>
    <mergeCell ref="C30:E30"/>
    <mergeCell ref="F30:H30"/>
    <mergeCell ref="C31:E31"/>
    <mergeCell ref="F31:H31"/>
    <mergeCell ref="C34:E34"/>
    <mergeCell ref="F34:H34"/>
    <mergeCell ref="J34:K34"/>
    <mergeCell ref="C35:E35"/>
    <mergeCell ref="F35:H35"/>
    <mergeCell ref="J35:K35"/>
    <mergeCell ref="C33:E33"/>
    <mergeCell ref="F33:H33"/>
    <mergeCell ref="D39:F39"/>
    <mergeCell ref="H39:J39"/>
    <mergeCell ref="D40:F40"/>
    <mergeCell ref="H40:J40"/>
    <mergeCell ref="D36:K36"/>
    <mergeCell ref="D37:F37"/>
    <mergeCell ref="H37:J37"/>
    <mergeCell ref="D38:F38"/>
    <mergeCell ref="H38:J38"/>
    <mergeCell ref="B4:J4"/>
    <mergeCell ref="B3:K3"/>
    <mergeCell ref="B2:K2"/>
    <mergeCell ref="B1:K1"/>
    <mergeCell ref="D49:F49"/>
    <mergeCell ref="H49:J49"/>
    <mergeCell ref="D52:F52"/>
    <mergeCell ref="H52:J52"/>
    <mergeCell ref="D47:F47"/>
    <mergeCell ref="H47:J47"/>
    <mergeCell ref="D48:F48"/>
    <mergeCell ref="H48:J48"/>
    <mergeCell ref="D45:F45"/>
    <mergeCell ref="H45:J45"/>
    <mergeCell ref="D46:F46"/>
    <mergeCell ref="H46:J46"/>
    <mergeCell ref="D43:F43"/>
    <mergeCell ref="H43:J43"/>
    <mergeCell ref="D44:F44"/>
    <mergeCell ref="H44:J44"/>
    <mergeCell ref="D41:F41"/>
    <mergeCell ref="H41:J41"/>
    <mergeCell ref="D42:F42"/>
    <mergeCell ref="H42:J4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>
    <row r="1" ht="15">
      <c r="A1" s="3">
        <v>15579859.47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2017-04-26T13:32:55Z</dcterms:modified>
  <cp:category/>
  <cp:version/>
  <cp:contentType/>
  <cp:contentStatus/>
</cp:coreProperties>
</file>